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gcpgovdo-my.sharepoint.com/personal/raguzman_dgcp_gob_do/Documents/Desktop/IGP/"/>
    </mc:Choice>
  </mc:AlternateContent>
  <xr:revisionPtr revIDLastSave="0" documentId="8_{50C0F9F7-3C3E-4AB6-8999-F75640444391}" xr6:coauthVersionLast="47" xr6:coauthVersionMax="47" xr10:uidLastSave="{00000000-0000-0000-0000-000000000000}"/>
  <bookViews>
    <workbookView xWindow="-120" yWindow="-120" windowWidth="29040" windowHeight="15720" xr2:uid="{E0ABBF85-DBED-45F8-A2D3-37C87C908836}"/>
  </bookViews>
  <sheets>
    <sheet name="Año" sheetId="1" r:id="rId1"/>
  </sheets>
  <externalReferences>
    <externalReference r:id="rId2"/>
  </externalReferences>
  <definedNames>
    <definedName name="_xlnm.Print_Area" localSheetId="0">Año!$A$1:$J$62</definedName>
    <definedName name="_xlnm.Print_Titles" localSheetId="0">Año!$1:$4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J33" i="1" s="1"/>
  <c r="G33" i="1"/>
  <c r="F33" i="1"/>
  <c r="E33" i="1"/>
  <c r="I33" i="1" s="1"/>
  <c r="D33" i="1"/>
  <c r="C33" i="1"/>
  <c r="H32" i="1"/>
  <c r="J32" i="1" s="1"/>
  <c r="G32" i="1"/>
  <c r="I32" i="1" s="1"/>
  <c r="F32" i="1"/>
  <c r="E32" i="1"/>
  <c r="D32" i="1"/>
  <c r="C32" i="1"/>
  <c r="H31" i="1"/>
  <c r="J31" i="1" s="1"/>
  <c r="G31" i="1"/>
  <c r="I31" i="1" s="1"/>
  <c r="F31" i="1"/>
  <c r="E31" i="1"/>
  <c r="D31" i="1"/>
  <c r="C31" i="1"/>
  <c r="H30" i="1"/>
  <c r="J30" i="1" s="1"/>
  <c r="G30" i="1"/>
  <c r="F30" i="1"/>
  <c r="E30" i="1"/>
  <c r="I30" i="1" s="1"/>
  <c r="D30" i="1"/>
  <c r="C30" i="1"/>
  <c r="H29" i="1"/>
  <c r="J29" i="1" s="1"/>
  <c r="G29" i="1"/>
  <c r="I29" i="1" s="1"/>
  <c r="F29" i="1"/>
  <c r="E29" i="1"/>
  <c r="D29" i="1"/>
  <c r="C29" i="1"/>
  <c r="I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Wandnerys Fuertes</author>
    <author>tc={56CDF31D-B7FE-4EE2-8005-A4BAF897F58C}</author>
  </authors>
  <commentList>
    <comment ref="D28" authorId="0" shapeId="0" xr:uid="{99951A4C-6CED-43A1-A046-1F98EA6C5856}">
      <text>
        <r>
          <rPr>
            <b/>
            <sz val="9"/>
            <color indexed="81"/>
            <rFont val="Tahoma"/>
            <family val="2"/>
          </rPr>
          <t>Wandnerys Fuertes:</t>
        </r>
        <r>
          <rPr>
            <sz val="9"/>
            <color indexed="81"/>
            <rFont val="Tahoma"/>
            <family val="2"/>
          </rPr>
          <t xml:space="preserve">
Presupuesto inicial</t>
        </r>
      </text>
    </comment>
    <comment ref="B37" authorId="1" shapeId="0" xr:uid="{56CDF31D-B7FE-4EE2-8005-A4BAF897F58C}">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sharedStrings.xml><?xml version="1.0" encoding="utf-8"?>
<sst xmlns="http://schemas.openxmlformats.org/spreadsheetml/2006/main" count="111" uniqueCount="95">
  <si>
    <t>Informe de Evaluación Anual de las Metas Físicas-Financieras 2025</t>
  </si>
  <si>
    <t>Código</t>
  </si>
  <si>
    <t>Documento Relacionado</t>
  </si>
  <si>
    <t>Fecha Versión</t>
  </si>
  <si>
    <t>Versión</t>
  </si>
  <si>
    <t>DEC-FOR013</t>
  </si>
  <si>
    <t>I -Información Institucional</t>
  </si>
  <si>
    <t>I.I - Completar los datos requeridos sobre la institución</t>
  </si>
  <si>
    <t>Capítulo</t>
  </si>
  <si>
    <t>0205-MINISTERIO DE HACIENDA</t>
  </si>
  <si>
    <t>Subcapítulo</t>
  </si>
  <si>
    <t>01-MINISTERIO DE HACIENDA</t>
  </si>
  <si>
    <t>Unidad Ejecutora</t>
  </si>
  <si>
    <t>0004-DIRECCIÓN GENERAL DE CONTRATACIONES PÚBLICAS</t>
  </si>
  <si>
    <t>Misión</t>
  </si>
  <si>
    <t>Regular y supervisar el Sistema Nacional de Compras y Contrataciones Públicas, con un marco legal adecuado, y fomentar el desarrollo de un mercado de compras públicas inclusivas y sostenibles en toda la geografía nacional a través de mecanismos que aseguren la participación equitativa de los sectores productivos, especialmente de MIPYMES, mujeres y personas con discapacidad.</t>
  </si>
  <si>
    <t>Visión</t>
  </si>
  <si>
    <t>Ser una institución de referencia por su alta calidad y excelencia en la administración del Sistema Nacional de Compras y Contrataciones Públicas, apoyando el desarrollo y la producción nacional, y promoviendo latransparencia y la equidad.</t>
  </si>
  <si>
    <t>II. Contribución a la Estrategia Nacional de Desarrollo</t>
  </si>
  <si>
    <t>Eje estratégico:</t>
  </si>
  <si>
    <t>DESARROLLO INSTITUCIONAL</t>
  </si>
  <si>
    <t>Objetivo general:</t>
  </si>
  <si>
    <t>Administración pública transparente, eficiente y orientada</t>
  </si>
  <si>
    <t>Objetivo(s) específico(s):</t>
  </si>
  <si>
    <t>1.1.1</t>
  </si>
  <si>
    <t>Estructurar una administración pública eficiente que actúe con honestidad, transparencia y rendición de cuentas y se oriente a la obtención de resultados en beneficio de la sociedad y del desarrollo nacional y local</t>
  </si>
  <si>
    <t>III. Información del Programa</t>
  </si>
  <si>
    <t>Nombre:</t>
  </si>
  <si>
    <t>14-Regulación, supervisión y fomento de las Compras Públicas</t>
  </si>
  <si>
    <t>Descripción:</t>
  </si>
  <si>
    <t xml:space="preserve"> La Dirección General de Contrataciones Públicas, Órgano Rector del Sistema Nacional de Compras y Contrataciones Públicas (SNCCP), trabaja para mejorar la calidad del gasto y contribuir a la gestión del presupuesto nacional de manera transparente y en igualdad de oportunidades apoyándose en la innovación y el uso de las tecnologías de la información. Desarrolla, además, los principales instrumentos del SNECCP para asegurar el cumplimiento del marco regulador, y promueve la participación y el acceso de los diversos sectores productivos nacionales y de la sociedad, en general, al Sistema Nacional de Compras y Contrataciones Públicas.</t>
  </si>
  <si>
    <r>
      <t>Beneficiarios:</t>
    </r>
    <r>
      <rPr>
        <sz val="12"/>
        <color rgb="FF000000"/>
        <rFont val="Century Gothic"/>
        <family val="2"/>
      </rPr>
      <t xml:space="preserve"> </t>
    </r>
  </si>
  <si>
    <t>Proveedores del Estado, entidades contratantes, MIPYME, mujeres y sectores productivos nacionales, veedores, ciudadanía en general.</t>
  </si>
  <si>
    <t>Resultado Asociado:</t>
  </si>
  <si>
    <t>Incrementar el porcentaje global de uso del Sistema Nacional de Compras y Contrataciones Públicas de 85% en 2020 a 95% en 2022.</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</si>
  <si>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</si>
  <si>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</si>
  <si>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</si>
  <si>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</si>
  <si>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</si>
  <si>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</si>
  <si>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</si>
  <si>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</si>
  <si>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</si>
  <si>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Ejecución Anual</t>
  </si>
  <si>
    <t>Avance</t>
  </si>
  <si>
    <t>Producto</t>
  </si>
  <si>
    <t>Indicador</t>
  </si>
  <si>
    <t>Física
(A)</t>
  </si>
  <si>
    <t>Financiera
(B)</t>
  </si>
  <si>
    <t>Física
(C)</t>
  </si>
  <si>
    <t>Financiera
(D)</t>
  </si>
  <si>
    <t>Física 
(E)</t>
  </si>
  <si>
    <t>Financiera 
 (F)</t>
  </si>
  <si>
    <t>Física 
(%)
 G=E/C</t>
  </si>
  <si>
    <t>Financiero 
(%) 
H=F/D</t>
  </si>
  <si>
    <t>7868 - Actores del Sistema Nacional de Compras y Contrataciones Públicas (SNCCP) en las provincias del territorio nacional aplicando el Modelo de Compras Inclusivas y Sostenibles.</t>
  </si>
  <si>
    <t>Provincias intervenidas en la aplicación del Modelo de Compras Públicas Inclusivas y Sostenibles</t>
  </si>
  <si>
    <t>7869 - Instituciones públicas habilitadas en el uso del Sistema Electrónico de Contrataciones Públicas (SECP) para la gestión de las contrataciones.</t>
  </si>
  <si>
    <t>Instituciones públicas habilitadas en el uso del Sistema Electrónico de Contrataciones Públicas (SECP) para la gestión de las contrataciones.</t>
  </si>
  <si>
    <t>7870 - Unidades de compras monitoreadas y verificadas para la gestión eficiente de las contrataciones en el Sistema Nacional de Compras y Contrataciones Públicas (SNCCP).</t>
  </si>
  <si>
    <t>Número de informes de cumplimiento, monitoreo y estadísticas asociadas al Sistema Nacional de Compras y Contrataciones Públicas (SNCCP).</t>
  </si>
  <si>
    <t>7871 - Actores del Sistema Nacional de Compras y Contrataciones Públicas (SNCCP) reciben soluciones a controversias.</t>
  </si>
  <si>
    <t>Dictámenes jurídicos emitidos mediante actos administrativos para la solución de controversias, notificados a los actores involucrados.</t>
  </si>
  <si>
    <t>7872 - Actores del Sistema Nacional de Compras y Contrataciones Públicas (SNCCP) con políticas, normas y procedimientos.</t>
  </si>
  <si>
    <t>Políticas, normas y opiniones técnico-legales emitidos sobre el SNCCP.</t>
  </si>
  <si>
    <t>V. Análisis de los Logros y Desviaciones</t>
  </si>
  <si>
    <t>V.I - Información de Logros y Desviaciones por Producto</t>
  </si>
  <si>
    <t xml:space="preserve">Producto: </t>
  </si>
  <si>
    <t>10- Actores del Sistema Nacional de Compras y Contrataciones Públicas (SNCCP) en las provincias del territorio nacional aplicando el Modelo de Compras Inclusivas y Sostenibles.</t>
  </si>
  <si>
    <t xml:space="preserve">Descripción del producto: </t>
  </si>
  <si>
    <t>Hacer crecer de manera continua y responsable el mercado de las compras públicas inclusivas y ambientalmente sostenibles, en todo el territorio nacional, mediante mecanismos que aseguren la participación equitativa de todos los sectores y actores del sistema con eficacia y transparencia, analizando el territorio, capacitando a los diferentes actores (proveedores, gobiernos locales, sociedad civil, unidades de compras de las instituciones públicas) y llevando a cabo diversas acciones de vinculación.</t>
  </si>
  <si>
    <t>Logros alcanzados:</t>
  </si>
  <si>
    <r>
      <t xml:space="preserve">1. Físicos: En cuanto a la producción física se estimaron cuatro (4) provincias intervenidas para la aplicación del  modelo de compras inclusivas y sostenibles; se ejecutaron cuatro (4) lo cuál representa un logro del 100%.
</t>
    </r>
    <r>
      <rPr>
        <b/>
        <i/>
        <sz val="11"/>
        <color theme="4"/>
        <rFont val="Calibri"/>
        <family val="2"/>
        <scheme val="minor"/>
      </rPr>
      <t>2. Financieros: Se programaron gastos ascendentes a RD$28,136,573.90 ejecutándose finalmente RD$24,938,221.13 lo cuál representa una ejecución financiera del 88.63%</t>
    </r>
  </si>
  <si>
    <t>Causas y justificación del desvío:</t>
  </si>
  <si>
    <r>
      <rPr>
        <i/>
        <sz val="11"/>
        <color theme="4"/>
        <rFont val="Calibri"/>
        <family val="2"/>
        <scheme val="minor"/>
      </rPr>
      <t>1. Físicos: Los resultados físicos no presentan desvíos.</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2. Financieros:  La ejecución financiera se vio influenciada por situaciones ocurridas durante el primer semestre por la rotación de personal clave, que obligó a reprogramar actividades, así como por retrasos en los desembolsos del organismo financiador, lo que impactó la realización oportuna de algunos eventos y acciones planificadas; adicionalmente, se adoptaron medidas de optimización de recursos, como la sustitución de participaciones presenciales por modalidades virtuales. En contraste, durante el segundo semestre la ejecución se desarrolló conforme a lo programado, sin presentar desvíos financieros significativos.</t>
    </r>
  </si>
  <si>
    <t>11- Instituciones públicas habilitadas en el uso del Sistema Electrónico de Contrataciones Públicas (SECP) para la gestión de las contrataciones.</t>
  </si>
  <si>
    <t>Incorporar las unidades operativas de compras y contrataciones de las instituciones públicas (ministerios, direcciones generales, gobiernos locales, instituciones descentralizadas, hospitales) en el uso del Sistema Electrónico de Contrataciones Públicas o Portal Transaccional para la gestión de las contrataciones.</t>
  </si>
  <si>
    <r>
      <rPr>
        <b/>
        <i/>
        <sz val="11"/>
        <color rgb="FF4472C4"/>
        <rFont val="Calibri"/>
        <family val="2"/>
        <scheme val="minor"/>
      </rPr>
      <t xml:space="preserve">1. Físicos: Sobre la producción física se programó la incorporación de 24 instituciones en el uso del Sistema Electrónico de Contrataciones Públicas (SECP) para la gestión de contrataciones y se logró que 76 instituciones se incoporaran. Esto representa un  316.67 %.
</t>
    </r>
    <r>
      <rPr>
        <b/>
        <i/>
        <sz val="11"/>
        <color theme="4"/>
        <rFont val="Calibri"/>
        <family val="2"/>
        <scheme val="minor"/>
      </rPr>
      <t xml:space="preserve">
2. Financieros: Se programaron gastos por RD$145,391,125.34 ejecutándose finalmente RD$158,171,844.88</t>
    </r>
    <r>
      <rPr>
        <b/>
        <i/>
        <sz val="11"/>
        <color rgb="FF4472C4"/>
        <rFont val="Calibri"/>
        <family val="2"/>
        <scheme val="minor"/>
      </rPr>
      <t xml:space="preserve"> lo cuál representa una ejecución financiera de </t>
    </r>
    <r>
      <rPr>
        <b/>
        <i/>
        <sz val="11"/>
        <color theme="4"/>
        <rFont val="Calibri"/>
        <family val="2"/>
        <scheme val="minor"/>
      </rPr>
      <t>108.79 %.</t>
    </r>
  </si>
  <si>
    <t>1. Físicos: La ejecución física anual del producto superó ampliamente la meta programada debido al incremento sostenido en la incorporación de instituciones al Sistema Electrónico de Contrataciones Públicas (SECP) durante ambos semestres, impulsado principalmente por el compromiso del Servicio Nacional de Salud y los Gobiernos Locales de fortalecer la transparencia y eficiencia en las compras públicas, así como por el acompañamiento técnico continuo brindado por la institución; adicionalmente, en el segundo semestre este comportamiento se intensificó por factores externos, como disposiciones emanadas desde la Presidencia, el condicionamiento de financiamientos al uso del SECP y el fortalecimiento de la autogestión presupuestaria de los centros de salud, lo que generó una demanda de habilitación superior a la inicialmente prevista.
2. Financieros: La ejecución financiera anual del producto se debe a causas asociadas a la atención de requerimientos técnicos y operativos, que incluyeron la renovación y adquisición de licencias, certificados digitales, soportes y equipos tecnológicos, así como la compra de laptops para nuevos analistas para garantizar la seguridad y continuidad del Sistema Electrónico de Contrataciones Públicas (SECP), además del ingreso de nuevo personal y el pago de indemnizaciones económicas a personal inactivo, compromisos legales surgidos durante la ejecución y no previstos en su totalidad en la planificación inicial.</t>
  </si>
  <si>
    <t>12 - Unidades de compras monitoreadas y verificadas para la gestión eficiente de las contrataciones en el Sistema Nacional de Compras y Contrataciones Públicas (SNCCP).</t>
  </si>
  <si>
    <t>Monitoreos y verificaciones realizados a las Unidades Operativas de Contrataciones Públicas (UOCC) basados en el cumplimiento de la normativa y buenas prácticas de las contrataciones públicas, según la gestión de sus procedimientos de compras en el Sistema Electrónico de Contrataciones Públicas o Portal Transaccional.</t>
  </si>
  <si>
    <r>
      <rPr>
        <b/>
        <i/>
        <sz val="11"/>
        <color rgb="FF4472C4"/>
        <rFont val="Calibri"/>
        <family val="2"/>
        <scheme val="minor"/>
      </rPr>
      <t xml:space="preserve">1. Físicos: Se programó un total de 34,286 monitoreos y verificaciones a las unidades operativas de contratación, se ejecutaron 31,204 lo que representa un 91.01 %.
</t>
    </r>
    <r>
      <rPr>
        <b/>
        <i/>
        <sz val="11"/>
        <color theme="4"/>
        <rFont val="Calibri"/>
        <family val="2"/>
        <scheme val="minor"/>
      </rPr>
      <t xml:space="preserve">
2. Financieros: Se programaron gastos por RD$59,085,217.93 ejecutándose finalmente RD$66,836,341.98</t>
    </r>
    <r>
      <rPr>
        <b/>
        <i/>
        <sz val="11"/>
        <color rgb="FF4472C4"/>
        <rFont val="Calibri"/>
        <family val="2"/>
        <scheme val="minor"/>
      </rPr>
      <t xml:space="preserve"> lo que representa una ejecución financiera de </t>
    </r>
    <r>
      <rPr>
        <b/>
        <i/>
        <sz val="11"/>
        <color theme="4"/>
        <rFont val="Calibri"/>
        <family val="2"/>
        <scheme val="minor"/>
      </rPr>
      <t>113.12 %.</t>
    </r>
  </si>
  <si>
    <r>
      <rPr>
        <i/>
        <sz val="11"/>
        <color theme="4"/>
        <rFont val="Calibri"/>
        <family val="2"/>
        <scheme val="minor"/>
      </rPr>
      <t xml:space="preserve">1. Físicos: La ejecución anual del producto presentó una desviación  debido a la disminución de procedimientos de compras de mayor cuantía publicados por las Unidades Operativas de Compras y Contrataciones (UOCC), lo que incrementó la proporción de compras menores y por debajo del umbral —no sujetas a monitoreo— y redujo el volumen de procesos disponibles para seguimiento y para la generación de alertas preventivas.
</t>
    </r>
    <r>
      <rPr>
        <i/>
        <sz val="11"/>
        <color rgb="FF4472C4"/>
        <rFont val="Calibri"/>
        <family val="2"/>
        <scheme val="minor"/>
      </rPr>
      <t xml:space="preserve">
</t>
    </r>
    <r>
      <rPr>
        <i/>
        <sz val="11"/>
        <color theme="4"/>
        <rFont val="Calibri"/>
        <family val="2"/>
        <scheme val="minor"/>
      </rPr>
      <t xml:space="preserve">2. Financieros: </t>
    </r>
    <r>
      <rPr>
        <i/>
        <sz val="11"/>
        <color rgb="FF4472C4"/>
        <rFont val="Calibri"/>
        <family val="2"/>
        <scheme val="minor"/>
      </rPr>
      <t>La ejecución financiera anual del producto obedece a la realización del Foro de Contratación Pública “Transformando la Compra Pública en Bienestar para la Gente” y la adquisición de equipos tecnológicos, acciones vinculadas a la implementación de la nueva Ley de Compras y Contrataciones Públicas, así como a la promoción de personal con ajustes salariales y al pago de indemnizaciones económicas a personal inactivo, compromisos legales y operativos surgidos durante la ejecución y no previstos en su totalidad en la planificación inicial.</t>
    </r>
  </si>
  <si>
    <t>13- Actores del Sistema Nacional de Compras y Contrataciones Públicas (SNCCP) reciben soluciones a controversias.</t>
  </si>
  <si>
    <t>Las controversias que presentan los actores del Sistema Nacional de Contrataciones Públicas se conocen y deciden mediante actos administrativos, que pueden ser comunicaciones o resoluciones, atendiendo a la naturaleza de la controversia, y luego son notificadas a los actores involucrados.</t>
  </si>
  <si>
    <r>
      <rPr>
        <b/>
        <i/>
        <sz val="11"/>
        <color rgb="FF4472C4"/>
        <rFont val="Calibri"/>
        <family val="2"/>
        <scheme val="minor"/>
      </rPr>
      <t xml:space="preserve">1. Físicos:  Se programó la realización de 217 dictamenes jurídicos para emisión y se realizaron 400 lo cuál representa un logro de 184.33 %. 
</t>
    </r>
    <r>
      <rPr>
        <b/>
        <i/>
        <sz val="11"/>
        <color theme="4"/>
        <rFont val="Calibri"/>
        <family val="2"/>
        <scheme val="minor"/>
      </rPr>
      <t xml:space="preserve">
2. Financieros: Se programaron gastos por RD$27,276,333.12 ejecutándose finalmente RD$28,088,789.97 </t>
    </r>
    <r>
      <rPr>
        <b/>
        <i/>
        <sz val="11"/>
        <color rgb="FF4472C4"/>
        <rFont val="Calibri"/>
        <family val="2"/>
        <scheme val="minor"/>
      </rPr>
      <t>lo cuál representa una ejecución financiera de 102.98</t>
    </r>
    <r>
      <rPr>
        <b/>
        <i/>
        <sz val="11"/>
        <color theme="4"/>
        <rFont val="Calibri"/>
        <family val="2"/>
        <scheme val="minor"/>
      </rPr>
      <t>%</t>
    </r>
  </si>
  <si>
    <r>
      <rPr>
        <i/>
        <sz val="11"/>
        <color theme="4"/>
        <rFont val="Calibri"/>
        <family val="2"/>
        <scheme val="minor"/>
      </rPr>
      <t>1. Físicos: Los resultados físicos anuales registraron un incremento como consecuencia de la mejora en la productividad del área, derivada de la automatización de procesos, el uso de herramientas tecnológicas, la simplificación de comunicaciones y resoluciones y la estandarización de documentos, así como de la corrección de fallas en la herramienta de registro y seguimiento, lo que permitió reflejar de manera más precisa la ejecución real y evidenció un aumento significativo en los casos atendidos.</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2. Financieros: Los resultados financieros no presentan desvíos significativos.</t>
    </r>
  </si>
  <si>
    <t>14 - Actores del Sistema Nacional de Compras y Contrataciones Públicas (SNCCP) con políticas, normas y procedimientos.</t>
  </si>
  <si>
    <t>Emitir las políticas, principios, normas, procedimientos y demás instrumentos normativos comunes para el adecuado funcionamiento del Sistema Nacional de Contrataciones Públicas (SNCP), de acuerdo a lo establecido en el marco legal que la rige, y las opiniones técnico legales que den respuestas a las consultas de los usuarios y los diferentes actores del Sistema Nacional de Contrataciones Públicas</t>
  </si>
  <si>
    <r>
      <rPr>
        <b/>
        <i/>
        <sz val="11"/>
        <color rgb="FF4472C4"/>
        <rFont val="Calibri"/>
        <family val="2"/>
        <scheme val="minor"/>
      </rPr>
      <t xml:space="preserve">1. Físicos:  Se programaron 269 políticas, normas y opiniones técnico-legales emitidas sobre el SNCCP para el segundo semestre se realizaron 239 lo cuál representa un logro de 88.85 %.
</t>
    </r>
    <r>
      <rPr>
        <b/>
        <i/>
        <sz val="11"/>
        <color theme="4"/>
        <rFont val="Calibri"/>
        <family val="2"/>
        <scheme val="minor"/>
      </rPr>
      <t xml:space="preserve">
2. Financieros: Se programaron gastos por RD$15,525,211.37 ejecutándose finalmente RD$17,587,995.71 </t>
    </r>
    <r>
      <rPr>
        <b/>
        <i/>
        <sz val="11"/>
        <color rgb="FF4472C4"/>
        <rFont val="Calibri"/>
        <family val="2"/>
        <scheme val="minor"/>
      </rPr>
      <t xml:space="preserve">lo cuál representa una ejecución financiera de </t>
    </r>
    <r>
      <rPr>
        <b/>
        <i/>
        <sz val="11"/>
        <color theme="4"/>
        <rFont val="Calibri"/>
        <family val="2"/>
        <scheme val="minor"/>
      </rPr>
      <t>113.29 %.</t>
    </r>
  </si>
  <si>
    <r>
      <rPr>
        <i/>
        <sz val="11"/>
        <color theme="4"/>
        <rFont val="Calibri"/>
        <family val="2"/>
        <scheme val="minor"/>
      </rPr>
      <t>1. Físicos: La ejecución física anual presenta una desviación por debajo de lo programado debido a la salida temporal de personal por vacaciones y licencias, vacantes no cubiertas y una menor recepción de consultas de las cuales depende la emisión de opiniones técnico-legales, además de la implementación de un plan de mejora operativa que requirió la dedicación del equipo.</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 xml:space="preserve">2. Financieros: </t>
    </r>
    <r>
      <rPr>
        <i/>
        <sz val="11"/>
        <color rgb="FF4472C4"/>
        <rFont val="Calibri"/>
        <family val="2"/>
        <scheme val="minor"/>
      </rPr>
      <t>La desviación financiera anual del producto se deriva de la incorporación de dos abogados necesarios para fortalecer la capacidad operativa del área, lo que incrementó los compromisos financieros; Otra de las condiciones que favorecieron la desviacion fueron los pagos de vacaciones no tomadas a personal desvinculado, el incremento en los costos y en la cantidad de participantes del Diplomado en Derecho Jurídico Administrativo y Ciencias Jurídicas, así como al pago de sobresueldos a personal inactivo, compromisos laborales y administrativos surgidos durante la ejecución y no previstos en su totalidad en la planificación inicial, atendidos conforme a la normativa vigente.</t>
    </r>
  </si>
  <si>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</si>
  <si>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</si>
  <si>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Ninguna.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</si>
</sst>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d/mm/yyyy;@"/>
    <numFmt numFmtId="165" formatCode="_(* #,##0.00_);_(* \(#,##0.00\);_(* &quot;-&quot;??_);_(@_)"/>
    <numFmt numFmtId="166" formatCode="[$-10409]#,##0;\-#,##0"/>
    <numFmt numFmtId="167" formatCode="[$-10409]#,##0.00;\-#,##0.00"/>
    <numFmt numFmtId="168" formatCode="[$-10409]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i/>
      <sz val="11"/>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b/>
      <sz val="9"/>
      <name val="Calibri"/>
      <family val="2"/>
    </font>
    <font>
      <b/>
      <i/>
      <sz val="11"/>
      <color theme="1"/>
      <name val="Calibri"/>
      <family val="2"/>
      <scheme val="minor"/>
    </font>
    <font>
      <b/>
      <i/>
      <sz val="11"/>
      <color rgb="FF4472C4"/>
      <name val="Calibri"/>
      <family val="2"/>
      <scheme val="minor"/>
    </font>
    <font>
      <b/>
      <i/>
      <sz val="11"/>
      <color theme="4"/>
      <name val="Calibri"/>
      <family val="2"/>
      <scheme val="minor"/>
    </font>
    <font>
      <b/>
      <i/>
      <sz val="11"/>
      <name val="Calibri"/>
      <family val="2"/>
      <scheme val="minor"/>
    </font>
    <font>
      <i/>
      <sz val="11"/>
      <color rgb="FF4472C4"/>
      <name val="Calibri"/>
      <family val="2"/>
      <scheme val="minor"/>
    </font>
    <font>
      <i/>
      <sz val="11"/>
      <color theme="4"/>
      <name val="Calibri"/>
      <family val="2"/>
      <scheme val="minor"/>
    </font>
    <font>
      <i/>
      <sz val="11"/>
      <color rgb="FFFF0000"/>
      <name val="Calibri"/>
      <family val="2"/>
      <scheme val="minor"/>
    </font>
    <font>
      <i/>
      <sz val="11"/>
      <name val="Calibri"/>
      <family val="2"/>
      <scheme val="minor"/>
    </font>
    <font>
      <b/>
      <sz val="11"/>
      <color theme="0"/>
      <name val="Century Gothic"/>
      <family val="2"/>
    </font>
    <font>
      <sz val="10"/>
      <name val="Calibri"/>
      <family val="2"/>
    </font>
    <font>
      <b/>
      <sz val="10"/>
      <name val="Calibri"/>
      <family val="2"/>
    </font>
    <font>
      <b/>
      <sz val="9"/>
      <color indexed="81"/>
      <name val="Tahoma"/>
      <family val="2"/>
    </font>
    <font>
      <sz val="9"/>
      <color indexed="81"/>
      <name val="Tahoma"/>
      <family val="2"/>
    </font>
    <font>
      <sz val="9"/>
      <color indexed="81"/>
      <name val="Tahoma"/>
      <charset val="1"/>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FFFAEB"/>
        <bgColor indexed="64"/>
      </patternFill>
    </fill>
  </fills>
  <borders count="6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34998626667073579"/>
      </right>
      <top style="thin">
        <color indexed="64"/>
      </top>
      <bottom style="thin">
        <color indexed="64"/>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theme="0" tint="-0.34998626667073579"/>
      </right>
      <top style="medium">
        <color indexed="64"/>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theme="0" tint="-0.34998626667073579"/>
      </right>
      <top style="thin">
        <color theme="0" tint="-0.249977111117893"/>
      </top>
      <bottom style="medium">
        <color indexed="64"/>
      </bottom>
      <diagonal/>
    </border>
    <border>
      <left style="medium">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0" tint="-0.34998626667073579"/>
      </right>
      <top style="medium">
        <color indexed="64"/>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wrapText="1"/>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4" borderId="17" xfId="0" applyFill="1" applyBorder="1" applyAlignment="1">
      <alignment horizontal="center" wrapText="1"/>
    </xf>
    <xf numFmtId="0" fontId="0" fillId="4" borderId="0" xfId="0" applyFill="1" applyAlignment="1">
      <alignment horizontal="center" wrapText="1"/>
    </xf>
    <xf numFmtId="0" fontId="0" fillId="4" borderId="18" xfId="0" applyFill="1" applyBorder="1" applyAlignment="1">
      <alignment horizontal="center" wrapText="1"/>
    </xf>
    <xf numFmtId="0" fontId="7" fillId="5" borderId="19"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23" xfId="0" applyFont="1" applyFill="1" applyBorder="1" applyAlignment="1">
      <alignment horizontal="left" vertical="center" wrapText="1"/>
    </xf>
    <xf numFmtId="0" fontId="9" fillId="0" borderId="22" xfId="0" applyFont="1" applyBorder="1" applyAlignment="1">
      <alignment vertical="center" wrapText="1"/>
    </xf>
    <xf numFmtId="49" fontId="10" fillId="0" borderId="24" xfId="0" quotePrefix="1" applyNumberFormat="1" applyFont="1" applyBorder="1" applyAlignment="1" applyProtection="1">
      <alignment horizontal="center" vertical="center" wrapText="1"/>
      <protection locked="0"/>
    </xf>
    <xf numFmtId="49" fontId="10" fillId="0" borderId="25" xfId="0" quotePrefix="1" applyNumberFormat="1" applyFont="1" applyBorder="1" applyAlignment="1" applyProtection="1">
      <alignment horizontal="center" vertical="center" wrapText="1"/>
      <protection locked="0"/>
    </xf>
    <xf numFmtId="49" fontId="10" fillId="0" borderId="26" xfId="0" quotePrefix="1" applyNumberFormat="1" applyFont="1" applyBorder="1" applyAlignment="1" applyProtection="1">
      <alignment horizontal="center" vertical="center" wrapText="1"/>
      <protection locked="0"/>
    </xf>
    <xf numFmtId="0" fontId="2" fillId="0" borderId="22" xfId="0" applyFont="1" applyBorder="1" applyAlignment="1">
      <alignment wrapText="1"/>
    </xf>
    <xf numFmtId="0" fontId="11" fillId="0" borderId="0" xfId="0" applyFont="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7" fillId="5" borderId="22"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23" xfId="0" applyFont="1" applyFill="1" applyBorder="1" applyAlignment="1">
      <alignment horizontal="left" vertical="center" wrapText="1"/>
    </xf>
    <xf numFmtId="0" fontId="10" fillId="7" borderId="24"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10" fillId="0" borderId="24" xfId="0" applyFont="1" applyBorder="1" applyAlignment="1" applyProtection="1">
      <alignment horizontal="center" vertical="center" wrapText="1"/>
      <protection locked="0"/>
    </xf>
    <xf numFmtId="0" fontId="9" fillId="0" borderId="29" xfId="0" applyFont="1" applyBorder="1" applyAlignment="1">
      <alignment vertical="center" wrapText="1"/>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9" fillId="0" borderId="32" xfId="0" applyFont="1" applyBorder="1" applyAlignment="1">
      <alignment vertical="center" wrapText="1"/>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3" fillId="7" borderId="35" xfId="0" applyFont="1" applyFill="1" applyBorder="1" applyAlignment="1">
      <alignment horizontal="center" vertical="center" wrapText="1" readingOrder="1"/>
    </xf>
    <xf numFmtId="0" fontId="13" fillId="7" borderId="36" xfId="0" applyFont="1" applyFill="1" applyBorder="1" applyAlignment="1">
      <alignment horizontal="center" vertical="center" wrapText="1" readingOrder="1"/>
    </xf>
    <xf numFmtId="0" fontId="13" fillId="7" borderId="37" xfId="0" applyFont="1" applyFill="1" applyBorder="1" applyAlignment="1">
      <alignment horizontal="center" vertical="center" wrapText="1" readingOrder="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39" fontId="14" fillId="2" borderId="29"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center" wrapText="1" readingOrder="1"/>
      <protection locked="0"/>
    </xf>
    <xf numFmtId="39" fontId="14" fillId="2" borderId="38" xfId="1" applyNumberFormat="1" applyFont="1" applyFill="1" applyBorder="1" applyAlignment="1" applyProtection="1">
      <alignment horizontal="center" vertical="center" wrapText="1" readingOrder="1"/>
      <protection locked="0"/>
    </xf>
    <xf numFmtId="39" fontId="14" fillId="2" borderId="36"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top" wrapText="1" readingOrder="1"/>
      <protection locked="0"/>
    </xf>
    <xf numFmtId="39" fontId="14" fillId="2" borderId="38" xfId="1" applyNumberFormat="1" applyFont="1" applyFill="1" applyBorder="1" applyAlignment="1" applyProtection="1">
      <alignment horizontal="center" vertical="top" wrapText="1" readingOrder="1"/>
      <protection locked="0"/>
    </xf>
    <xf numFmtId="39" fontId="14" fillId="2" borderId="36" xfId="1" applyNumberFormat="1" applyFont="1" applyFill="1" applyBorder="1" applyAlignment="1" applyProtection="1">
      <alignment horizontal="center" vertical="top" wrapText="1" readingOrder="1"/>
      <protection locked="0"/>
    </xf>
    <xf numFmtId="10" fontId="14" fillId="8" borderId="30" xfId="2" applyNumberFormat="1" applyFont="1" applyFill="1" applyBorder="1" applyAlignment="1" applyProtection="1">
      <alignment horizontal="center" vertical="center" wrapText="1" readingOrder="1"/>
    </xf>
    <xf numFmtId="10" fontId="14" fillId="8" borderId="31" xfId="2" applyNumberFormat="1" applyFont="1" applyFill="1" applyBorder="1" applyAlignment="1" applyProtection="1">
      <alignment horizontal="center" vertical="center" wrapText="1" readingOrder="1"/>
    </xf>
    <xf numFmtId="0" fontId="0" fillId="0" borderId="22" xfId="0" applyBorder="1" applyAlignment="1">
      <alignment wrapText="1"/>
    </xf>
    <xf numFmtId="0" fontId="15" fillId="9" borderId="30" xfId="0" applyFont="1" applyFill="1" applyBorder="1" applyAlignment="1">
      <alignment horizontal="center" vertical="center" wrapText="1" readingOrder="1"/>
    </xf>
    <xf numFmtId="0" fontId="14" fillId="7" borderId="30" xfId="0" applyFont="1" applyFill="1" applyBorder="1" applyAlignment="1">
      <alignment vertical="top" wrapText="1"/>
    </xf>
    <xf numFmtId="0" fontId="14" fillId="7" borderId="31" xfId="0" applyFont="1" applyFill="1" applyBorder="1" applyAlignment="1">
      <alignment vertical="top" wrapText="1"/>
    </xf>
    <xf numFmtId="0" fontId="16" fillId="9" borderId="40" xfId="0" applyFont="1" applyFill="1" applyBorder="1" applyAlignment="1">
      <alignment horizontal="center" vertical="center" wrapText="1" readingOrder="1"/>
    </xf>
    <xf numFmtId="0" fontId="16" fillId="9" borderId="41" xfId="0" applyFont="1" applyFill="1" applyBorder="1" applyAlignment="1">
      <alignment horizontal="center" vertical="center" wrapText="1" readingOrder="1"/>
    </xf>
    <xf numFmtId="0" fontId="16" fillId="9" borderId="42" xfId="0" applyFont="1" applyFill="1" applyBorder="1" applyAlignment="1">
      <alignment horizontal="center" vertical="center" wrapText="1" readingOrder="1"/>
    </xf>
    <xf numFmtId="0" fontId="17" fillId="0" borderId="30" xfId="0" applyFont="1" applyBorder="1" applyAlignment="1" applyProtection="1">
      <alignment vertical="center" wrapText="1"/>
      <protection locked="0"/>
    </xf>
    <xf numFmtId="166" fontId="17" fillId="2" borderId="43" xfId="0" applyNumberFormat="1" applyFont="1" applyFill="1" applyBorder="1" applyAlignment="1" applyProtection="1">
      <alignment horizontal="center" vertical="center" wrapText="1" readingOrder="1"/>
      <protection locked="0"/>
    </xf>
    <xf numFmtId="167" fontId="17" fillId="10" borderId="43" xfId="0" applyNumberFormat="1" applyFont="1" applyFill="1" applyBorder="1" applyAlignment="1" applyProtection="1">
      <alignment horizontal="center" vertical="center" wrapText="1" readingOrder="1"/>
      <protection locked="0"/>
    </xf>
    <xf numFmtId="1" fontId="17" fillId="0" borderId="43" xfId="0" applyNumberFormat="1" applyFont="1" applyBorder="1" applyAlignment="1" applyProtection="1">
      <alignment horizontal="center" vertical="center" wrapText="1" readingOrder="1"/>
      <protection locked="0"/>
    </xf>
    <xf numFmtId="10" fontId="18" fillId="8" borderId="30" xfId="2" applyNumberFormat="1" applyFont="1" applyFill="1" applyBorder="1" applyAlignment="1" applyProtection="1">
      <alignment horizontal="center" vertical="center" wrapText="1" readingOrder="1"/>
      <protection locked="0"/>
    </xf>
    <xf numFmtId="168" fontId="18" fillId="8" borderId="31" xfId="0" applyNumberFormat="1" applyFont="1" applyFill="1" applyBorder="1" applyAlignment="1" applyProtection="1">
      <alignment horizontal="center" vertical="center" wrapText="1" readingOrder="1"/>
      <protection locked="0"/>
    </xf>
    <xf numFmtId="167" fontId="0" fillId="0" borderId="0" xfId="0" applyNumberFormat="1" applyAlignment="1">
      <alignment wrapText="1"/>
    </xf>
    <xf numFmtId="0" fontId="17" fillId="0" borderId="44" xfId="0" applyFont="1" applyBorder="1" applyAlignment="1" applyProtection="1">
      <alignment vertical="center" wrapText="1"/>
      <protection locked="0"/>
    </xf>
    <xf numFmtId="1" fontId="17" fillId="2" borderId="43" xfId="0" applyNumberFormat="1" applyFont="1" applyFill="1" applyBorder="1" applyAlignment="1" applyProtection="1">
      <alignment horizontal="center" vertical="center" wrapText="1" readingOrder="1"/>
      <protection locked="0"/>
    </xf>
    <xf numFmtId="0" fontId="17" fillId="0" borderId="45" xfId="0" applyFont="1" applyBorder="1" applyAlignment="1" applyProtection="1">
      <alignment vertical="center" wrapText="1"/>
      <protection locked="0"/>
    </xf>
    <xf numFmtId="1" fontId="17" fillId="0" borderId="30" xfId="0" applyNumberFormat="1" applyFont="1" applyBorder="1" applyAlignment="1" applyProtection="1">
      <alignment vertical="center" wrapText="1" readingOrder="1"/>
      <protection locked="0"/>
    </xf>
    <xf numFmtId="1" fontId="17" fillId="0" borderId="30" xfId="0" applyNumberFormat="1" applyFont="1" applyBorder="1" applyAlignment="1" applyProtection="1">
      <alignment horizontal="center" vertical="center" wrapText="1" readingOrder="1"/>
      <protection locked="0"/>
    </xf>
    <xf numFmtId="167" fontId="17" fillId="10" borderId="30" xfId="0" applyNumberFormat="1" applyFont="1" applyFill="1" applyBorder="1" applyAlignment="1" applyProtection="1">
      <alignment horizontal="center" vertical="center" wrapText="1" readingOrder="1"/>
      <protection locked="0"/>
    </xf>
    <xf numFmtId="1" fontId="17" fillId="2" borderId="30" xfId="0" applyNumberFormat="1" applyFont="1" applyFill="1" applyBorder="1" applyAlignment="1" applyProtection="1">
      <alignment horizontal="center" vertical="center" wrapText="1" readingOrder="1"/>
      <protection locked="0"/>
    </xf>
    <xf numFmtId="0" fontId="17" fillId="0" borderId="46" xfId="0" applyFont="1" applyBorder="1" applyAlignment="1" applyProtection="1">
      <alignment vertical="center" wrapText="1"/>
      <protection locked="0"/>
    </xf>
    <xf numFmtId="0" fontId="17" fillId="0" borderId="47" xfId="0" applyFont="1" applyBorder="1" applyAlignment="1" applyProtection="1">
      <alignment vertical="center" wrapText="1"/>
      <protection locked="0"/>
    </xf>
    <xf numFmtId="1" fontId="17" fillId="0" borderId="47" xfId="0" applyNumberFormat="1" applyFont="1" applyBorder="1" applyAlignment="1" applyProtection="1">
      <alignment horizontal="center" vertical="center" wrapText="1" readingOrder="1"/>
      <protection locked="0"/>
    </xf>
    <xf numFmtId="167" fontId="17" fillId="10" borderId="47" xfId="0" applyNumberFormat="1" applyFont="1" applyFill="1" applyBorder="1" applyAlignment="1" applyProtection="1">
      <alignment horizontal="center" vertical="center" wrapText="1" readingOrder="1"/>
      <protection locked="0"/>
    </xf>
    <xf numFmtId="166" fontId="17" fillId="0" borderId="48" xfId="0" applyNumberFormat="1" applyFont="1" applyBorder="1" applyAlignment="1" applyProtection="1">
      <alignment horizontal="center" vertical="center" wrapText="1"/>
      <protection locked="0"/>
    </xf>
    <xf numFmtId="0" fontId="9" fillId="0" borderId="49" xfId="0" applyFont="1" applyBorder="1" applyAlignment="1" applyProtection="1">
      <alignment vertical="center" wrapText="1"/>
      <protection locked="0"/>
    </xf>
    <xf numFmtId="0" fontId="19" fillId="0" borderId="50"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9" fillId="0" borderId="52" xfId="0" applyFont="1" applyBorder="1" applyAlignment="1" applyProtection="1">
      <alignment vertical="center" wrapText="1"/>
      <protection locked="0"/>
    </xf>
    <xf numFmtId="0" fontId="20" fillId="2" borderId="30" xfId="0" applyFont="1" applyFill="1" applyBorder="1" applyAlignment="1" applyProtection="1">
      <alignment horizontal="left" vertical="center" wrapText="1"/>
      <protection locked="0"/>
    </xf>
    <xf numFmtId="0" fontId="22" fillId="2" borderId="30"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protection locked="0"/>
    </xf>
    <xf numFmtId="0" fontId="9" fillId="0" borderId="53" xfId="0" applyFont="1" applyBorder="1" applyAlignment="1" applyProtection="1">
      <alignment vertical="center" wrapText="1"/>
      <protection locked="0"/>
    </xf>
    <xf numFmtId="0" fontId="23" fillId="2" borderId="30" xfId="0" applyFont="1" applyFill="1" applyBorder="1" applyAlignment="1" applyProtection="1">
      <alignment horizontal="left" vertical="center" wrapText="1"/>
      <protection locked="0"/>
    </xf>
    <xf numFmtId="0" fontId="26" fillId="2" borderId="30" xfId="0" applyFont="1" applyFill="1" applyBorder="1" applyAlignment="1" applyProtection="1">
      <alignment horizontal="left" vertical="center" wrapText="1"/>
      <protection locked="0"/>
    </xf>
    <xf numFmtId="0" fontId="26" fillId="2" borderId="31" xfId="0" applyFont="1" applyFill="1" applyBorder="1" applyAlignment="1" applyProtection="1">
      <alignment horizontal="left" vertical="center" wrapText="1"/>
      <protection locked="0"/>
    </xf>
    <xf numFmtId="0" fontId="21" fillId="2" borderId="30" xfId="0" applyFont="1" applyFill="1" applyBorder="1" applyAlignment="1" applyProtection="1">
      <alignment horizontal="left" vertical="center" wrapText="1"/>
      <protection locked="0"/>
    </xf>
    <xf numFmtId="0" fontId="25" fillId="2" borderId="0" xfId="0" applyFont="1" applyFill="1" applyAlignment="1" applyProtection="1">
      <alignment vertical="center" wrapText="1"/>
      <protection locked="0"/>
    </xf>
    <xf numFmtId="0" fontId="24" fillId="2" borderId="54" xfId="0" applyFont="1" applyFill="1" applyBorder="1" applyAlignment="1" applyProtection="1">
      <alignment horizontal="justify" vertical="center" wrapText="1"/>
      <protection locked="0"/>
    </xf>
    <xf numFmtId="0" fontId="24" fillId="2" borderId="55" xfId="0" applyFont="1" applyFill="1" applyBorder="1" applyAlignment="1" applyProtection="1">
      <alignment horizontal="justify" vertical="center" wrapText="1"/>
      <protection locked="0"/>
    </xf>
    <xf numFmtId="0" fontId="9" fillId="2" borderId="56" xfId="0" applyFont="1" applyFill="1" applyBorder="1" applyAlignment="1" applyProtection="1">
      <alignment vertical="center" wrapText="1"/>
      <protection locked="0"/>
    </xf>
    <xf numFmtId="0" fontId="19" fillId="2" borderId="57" xfId="0" applyFont="1" applyFill="1" applyBorder="1" applyAlignment="1" applyProtection="1">
      <alignment horizontal="left" vertical="center" wrapText="1"/>
      <protection locked="0"/>
    </xf>
    <xf numFmtId="0" fontId="19" fillId="2" borderId="58" xfId="0" applyFont="1" applyFill="1" applyBorder="1" applyAlignment="1" applyProtection="1">
      <alignment horizontal="left" vertical="center" wrapText="1"/>
      <protection locked="0"/>
    </xf>
    <xf numFmtId="0" fontId="9" fillId="2" borderId="29" xfId="0" applyFont="1" applyFill="1" applyBorder="1" applyAlignment="1" applyProtection="1">
      <alignment vertical="center" wrapText="1"/>
      <protection locked="0"/>
    </xf>
    <xf numFmtId="0" fontId="9" fillId="2" borderId="59" xfId="0" applyFont="1" applyFill="1" applyBorder="1" applyAlignment="1" applyProtection="1">
      <alignment vertical="center" wrapText="1"/>
      <protection locked="0"/>
    </xf>
    <xf numFmtId="0" fontId="9" fillId="2" borderId="32" xfId="0" applyFont="1" applyFill="1" applyBorder="1" applyAlignment="1" applyProtection="1">
      <alignment vertical="center" wrapText="1"/>
      <protection locked="0"/>
    </xf>
    <xf numFmtId="0" fontId="9" fillId="0" borderId="56"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26" fillId="2" borderId="0" xfId="0" applyFont="1" applyFill="1" applyAlignment="1" applyProtection="1">
      <alignment horizontal="left" vertical="center" wrapText="1"/>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11" fillId="0" borderId="60" xfId="0" applyFont="1" applyBorder="1" applyAlignment="1" applyProtection="1">
      <alignment horizontal="left" vertical="top" wrapText="1"/>
      <protection locked="0"/>
    </xf>
    <xf numFmtId="0" fontId="11" fillId="0" borderId="61"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xf numFmtId="0" fontId="28" fillId="0" borderId="0" xfId="0" applyFont="1" applyAlignment="1">
      <alignment horizontal="left" vertical="center" wrapText="1"/>
    </xf>
    <xf numFmtId="0" fontId="14" fillId="0" borderId="0" xfId="0" applyFont="1" applyAlignment="1" applyProtection="1">
      <alignment wrapText="1"/>
      <protection locked="0"/>
    </xf>
  </cellXfs>
  <cellStyles count="3">
    <cellStyle name="Millares" xfId="1" builtinId="3"/>
    <cellStyle name="Normal" xfId="0" builtinId="0"/>
    <cellStyle name="Porcentaje" xfId="2" builtinId="5"/>
  </cellStyles>
  <dxfs count="15">
    <dxf>
      <font>
        <b/>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 formatCode="0"/>
      <fill>
        <patternFill patternType="none">
          <fgColor indexed="64"/>
          <bgColor auto="1"/>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0"/>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AB6DF068-96E5-4992-BA83-09E5105AA8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2E813CB5-D12F-45E6-85C7-66C26E9BEE0F}"/>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30.1.20\planificacion%20y%20desarrollo\4.%20PLANES,%20PROGRAMAS%20Y%20PROYECTOS\Fisica-Financiera%20(FIFI)\2025\Reporte%20Ejecuci&#243;n%20F&#237;sica%20Financiera.xlsx" TargetMode="External"/><Relationship Id="rId1" Type="http://schemas.openxmlformats.org/officeDocument/2006/relationships/externalLinkPath" Target="file:///\\172.30.1.20\planificacion%20y%20desarrollo\4.%20PLANES,%20PROGRAMAS%20Y%20PROYECTOS\Fisica-Financiera%20(FIFI)\2025\Reporte%20Ejecuci&#243;n%20F&#237;sica%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
      <sheetName val="T2"/>
      <sheetName val="S1"/>
      <sheetName val="T3"/>
      <sheetName val="T4"/>
      <sheetName val="S2"/>
      <sheetName val="Año"/>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Koneal" id="{6F276418-DFAE-47C5-84B8-84408EC472D4}" userId="Koneal"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9D813E-1799-4C12-A97F-BB760D89B6C1}" name="Tabla148" displayName="Tabla148" ref="A28:J33" totalsRowShown="0" headerRowDxfId="14" dataDxfId="13" headerRowBorderDxfId="11" tableBorderDxfId="12" totalsRowBorderDxfId="10">
  <tableColumns count="10">
    <tableColumn id="1" xr3:uid="{D2116E18-C587-4F6E-8B1D-03BFDBF5A8A4}" name="Producto" dataDxfId="9"/>
    <tableColumn id="2" xr3:uid="{4EDEDF2B-BD78-4F1E-9074-7E92525E9E19}" name="Indicador" dataDxfId="8"/>
    <tableColumn id="3" xr3:uid="{D658B6E7-71D1-4A9F-9410-4BE0CD5451D1}" name="Física_x000a_(A)" dataDxfId="7">
      <calculatedColumnFormula>[1]!Tabla14[[#This Row],[Física
(A)]]</calculatedColumnFormula>
    </tableColumn>
    <tableColumn id="4" xr3:uid="{E311CD77-EA1B-46B7-8675-5D2A814C0A4B}" name="Financiera_x000a_(B)" dataDxfId="6">
      <calculatedColumnFormula>[1]!Tabla14[[#This Row],[Financiera
(B)]]</calculatedColumnFormula>
    </tableColumn>
    <tableColumn id="9" xr3:uid="{2F16222B-6F18-4AA9-AFF1-F8F238EDD858}" name="Física_x000a_(C)" dataDxfId="5">
      <calculatedColumnFormula>[1]!Tabla13576[[#This Row],[Física
(C)]]+[1]!Tabla14[[#This Row],[Física
(C)]]</calculatedColumnFormula>
    </tableColumn>
    <tableColumn id="10" xr3:uid="{0A8AB252-D0A9-4D89-A3AA-FA6AD30FDC71}" name="Financiera_x000a_(D)" dataDxfId="4">
      <calculatedColumnFormula>SUM([1]!Tabla13576[[#This Row],[Financiera
(D)]]+[1]!Tabla14[[#This Row],[Financiera
(D)]])</calculatedColumnFormula>
    </tableColumn>
    <tableColumn id="5" xr3:uid="{69BF13A1-86CF-4C1D-8F47-BBAD9D5B55BA}" name="Física _x000a_(E)" dataDxfId="3">
      <calculatedColumnFormula>SUM([1]!Tabla13576[[#This Row],[Física 
(E)]]+[1]!Tabla14[[#This Row],[Física 
(E)]])</calculatedColumnFormula>
    </tableColumn>
    <tableColumn id="6" xr3:uid="{4C3C1405-33F2-4058-B47A-54A827D1546E}" name="Financiera _x000a_ (F)" dataDxfId="2">
      <calculatedColumnFormula>SUM([1]!Tabla13576[[#This Row],[Financiera 
 (F)]])+[1]!Tabla14[[#This Row],[Financiera 
 (F)]]</calculatedColumnFormula>
    </tableColumn>
    <tableColumn id="7" xr3:uid="{DAA1A3AE-A18B-4B34-9C98-EC4F07D56926}" name="Física _x000a_(%)_x000a_ G=E/C" dataDxfId="1">
      <calculatedColumnFormula>Tabla148[[#This Row],[Física 
(E)]]/Tabla148[[#This Row],[Física
(C)]]</calculatedColumnFormula>
    </tableColumn>
    <tableColumn id="8" xr3:uid="{1979F55E-0188-4CCF-A35F-9884D2C8AFB2}" name="Financiero _x000a_(%) _x000a_H=F/D" dataDxfId="0">
      <calculatedColumnFormula>Tabla148[[#This Row],[Financiera 
 (F)]]/Tabla148[[#This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7" dT="2024-09-30T14:00:35.84" personId="{6F276418-DFAE-47C5-84B8-84408EC472D4}" id="{56CDF31D-B7FE-4EE2-8005-A4BAF897F58C}">
    <text>Lo Negro no cambia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FBED-FD93-4DB1-9628-0BF835456406}">
  <sheetPr>
    <pageSetUpPr fitToPage="1"/>
  </sheetPr>
  <dimension ref="A1:P60"/>
  <sheetViews>
    <sheetView showGridLines="0" tabSelected="1" topLeftCell="A6" zoomScaleNormal="100" zoomScaleSheetLayoutView="59" workbookViewId="0">
      <selection activeCell="C16" sqref="C16:J16"/>
    </sheetView>
  </sheetViews>
  <sheetFormatPr baseColWidth="10" defaultColWidth="10.85546875" defaultRowHeight="15" x14ac:dyDescent="0.25"/>
  <cols>
    <col min="1" max="1" width="23" style="126" customWidth="1"/>
    <col min="2" max="2" width="19.7109375" style="126" customWidth="1"/>
    <col min="3" max="3" width="12.42578125" style="126" customWidth="1"/>
    <col min="4" max="4" width="15.7109375" style="126" customWidth="1"/>
    <col min="5" max="5" width="13.7109375" style="126" customWidth="1"/>
    <col min="6" max="9" width="15.7109375" style="126" customWidth="1"/>
    <col min="10" max="10" width="17.7109375" style="126" customWidth="1"/>
    <col min="11" max="13" width="10.85546875" style="5"/>
    <col min="14" max="14" width="12.140625" style="5" bestFit="1" customWidth="1"/>
    <col min="15" max="16384" width="10.85546875" style="5"/>
  </cols>
  <sheetData>
    <row r="1" spans="1:10" ht="21.75" thickBot="1" x14ac:dyDescent="0.3">
      <c r="A1" s="1"/>
      <c r="B1" s="2" t="s">
        <v>0</v>
      </c>
      <c r="C1" s="3"/>
      <c r="D1" s="3"/>
      <c r="E1" s="3"/>
      <c r="F1" s="3"/>
      <c r="G1" s="3"/>
      <c r="H1" s="3"/>
      <c r="I1" s="3"/>
      <c r="J1" s="4"/>
    </row>
    <row r="2" spans="1:10" ht="21.75" thickBot="1" x14ac:dyDescent="0.3">
      <c r="A2" s="6"/>
      <c r="B2" s="7" t="s">
        <v>1</v>
      </c>
      <c r="C2" s="8"/>
      <c r="D2" s="7" t="s">
        <v>2</v>
      </c>
      <c r="E2" s="8"/>
      <c r="F2" s="8"/>
      <c r="G2" s="8"/>
      <c r="H2" s="9"/>
      <c r="I2" s="10" t="s">
        <v>3</v>
      </c>
      <c r="J2" s="11" t="s">
        <v>4</v>
      </c>
    </row>
    <row r="3" spans="1:10" ht="21.75" thickBot="1" x14ac:dyDescent="0.3">
      <c r="A3" s="12"/>
      <c r="B3" s="13" t="s">
        <v>5</v>
      </c>
      <c r="C3" s="14"/>
      <c r="D3" s="13"/>
      <c r="E3" s="14"/>
      <c r="F3" s="14"/>
      <c r="G3" s="14"/>
      <c r="H3" s="15"/>
      <c r="I3" s="16"/>
      <c r="J3" s="17"/>
    </row>
    <row r="4" spans="1:10" ht="10.15" customHeight="1" x14ac:dyDescent="0.25">
      <c r="A4" s="18"/>
      <c r="B4" s="19"/>
      <c r="C4" s="19"/>
      <c r="D4" s="20"/>
      <c r="E4" s="20"/>
      <c r="F4" s="20"/>
      <c r="G4" s="20"/>
      <c r="H4" s="20"/>
      <c r="I4" s="19"/>
      <c r="J4" s="21"/>
    </row>
    <row r="5" spans="1:10" ht="3" customHeight="1" thickBot="1" x14ac:dyDescent="0.3">
      <c r="A5" s="22"/>
      <c r="B5" s="23"/>
      <c r="C5" s="23"/>
      <c r="D5" s="23"/>
      <c r="E5" s="23"/>
      <c r="F5" s="23"/>
      <c r="G5" s="23"/>
      <c r="H5" s="23"/>
      <c r="I5" s="23"/>
      <c r="J5" s="24"/>
    </row>
    <row r="6" spans="1:10" ht="15.75" x14ac:dyDescent="0.25">
      <c r="A6" s="25" t="s">
        <v>6</v>
      </c>
      <c r="B6" s="26"/>
      <c r="C6" s="26"/>
      <c r="D6" s="26"/>
      <c r="E6" s="26"/>
      <c r="F6" s="26"/>
      <c r="G6" s="26"/>
      <c r="H6" s="26"/>
      <c r="I6" s="26"/>
      <c r="J6" s="27"/>
    </row>
    <row r="7" spans="1:10" ht="15.75" x14ac:dyDescent="0.25">
      <c r="A7" s="28" t="s">
        <v>7</v>
      </c>
      <c r="B7" s="29"/>
      <c r="C7" s="29"/>
      <c r="D7" s="29"/>
      <c r="E7" s="29"/>
      <c r="F7" s="29"/>
      <c r="G7" s="29"/>
      <c r="H7" s="29"/>
      <c r="I7" s="29"/>
      <c r="J7" s="30"/>
    </row>
    <row r="8" spans="1:10" x14ac:dyDescent="0.25">
      <c r="A8" s="31" t="s">
        <v>8</v>
      </c>
      <c r="B8" s="32" t="s">
        <v>9</v>
      </c>
      <c r="C8" s="33"/>
      <c r="D8" s="33"/>
      <c r="E8" s="33"/>
      <c r="F8" s="33"/>
      <c r="G8" s="33"/>
      <c r="H8" s="33"/>
      <c r="I8" s="33"/>
      <c r="J8" s="34"/>
    </row>
    <row r="9" spans="1:10" ht="15" customHeight="1" x14ac:dyDescent="0.25">
      <c r="A9" s="35" t="s">
        <v>10</v>
      </c>
      <c r="B9" s="32" t="s">
        <v>11</v>
      </c>
      <c r="C9" s="33"/>
      <c r="D9" s="33"/>
      <c r="E9" s="33"/>
      <c r="F9" s="33"/>
      <c r="G9" s="33"/>
      <c r="H9" s="33"/>
      <c r="I9" s="33"/>
      <c r="J9" s="34"/>
    </row>
    <row r="10" spans="1:10" x14ac:dyDescent="0.25">
      <c r="A10" s="35" t="s">
        <v>12</v>
      </c>
      <c r="B10" s="32" t="s">
        <v>13</v>
      </c>
      <c r="C10" s="33"/>
      <c r="D10" s="33"/>
      <c r="E10" s="33"/>
      <c r="F10" s="33"/>
      <c r="G10" s="33"/>
      <c r="H10" s="33"/>
      <c r="I10" s="33"/>
      <c r="J10" s="34"/>
    </row>
    <row r="11" spans="1:10" ht="46.15" customHeight="1" x14ac:dyDescent="0.25">
      <c r="A11" s="31" t="s">
        <v>14</v>
      </c>
      <c r="B11" s="36" t="s">
        <v>15</v>
      </c>
      <c r="C11" s="36"/>
      <c r="D11" s="36"/>
      <c r="E11" s="36"/>
      <c r="F11" s="36"/>
      <c r="G11" s="36"/>
      <c r="H11" s="36"/>
      <c r="I11" s="36"/>
      <c r="J11" s="37"/>
    </row>
    <row r="12" spans="1:10" ht="31.5" customHeight="1" x14ac:dyDescent="0.25">
      <c r="A12" s="31" t="s">
        <v>16</v>
      </c>
      <c r="B12" s="36" t="s">
        <v>17</v>
      </c>
      <c r="C12" s="36"/>
      <c r="D12" s="36"/>
      <c r="E12" s="36"/>
      <c r="F12" s="36"/>
      <c r="G12" s="36"/>
      <c r="H12" s="36"/>
      <c r="I12" s="36"/>
      <c r="J12" s="37"/>
    </row>
    <row r="13" spans="1:10" ht="15.75" x14ac:dyDescent="0.25">
      <c r="A13" s="38" t="s">
        <v>18</v>
      </c>
      <c r="B13" s="39"/>
      <c r="C13" s="39"/>
      <c r="D13" s="39"/>
      <c r="E13" s="39"/>
      <c r="F13" s="39"/>
      <c r="G13" s="39"/>
      <c r="H13" s="39"/>
      <c r="I13" s="39"/>
      <c r="J13" s="40"/>
    </row>
    <row r="14" spans="1:10" ht="27.75" customHeight="1" x14ac:dyDescent="0.25">
      <c r="A14" s="31" t="s">
        <v>19</v>
      </c>
      <c r="B14" s="41">
        <v>1</v>
      </c>
      <c r="C14" s="42" t="s">
        <v>20</v>
      </c>
      <c r="D14" s="42"/>
      <c r="E14" s="42"/>
      <c r="F14" s="42"/>
      <c r="G14" s="42"/>
      <c r="H14" s="42"/>
      <c r="I14" s="42"/>
      <c r="J14" s="43"/>
    </row>
    <row r="15" spans="1:10" ht="26.25" customHeight="1" x14ac:dyDescent="0.25">
      <c r="A15" s="31" t="s">
        <v>21</v>
      </c>
      <c r="B15" s="41">
        <v>1.1000000000000001</v>
      </c>
      <c r="C15" s="42" t="s">
        <v>22</v>
      </c>
      <c r="D15" s="42"/>
      <c r="E15" s="42"/>
      <c r="F15" s="42"/>
      <c r="G15" s="42"/>
      <c r="H15" s="42"/>
      <c r="I15" s="42"/>
      <c r="J15" s="43"/>
    </row>
    <row r="16" spans="1:10" ht="25.35" customHeight="1" x14ac:dyDescent="0.25">
      <c r="A16" s="31" t="s">
        <v>23</v>
      </c>
      <c r="B16" s="44" t="s">
        <v>24</v>
      </c>
      <c r="C16" s="42" t="s">
        <v>25</v>
      </c>
      <c r="D16" s="42"/>
      <c r="E16" s="42"/>
      <c r="F16" s="42"/>
      <c r="G16" s="42"/>
      <c r="H16" s="42"/>
      <c r="I16" s="42"/>
      <c r="J16" s="43"/>
    </row>
    <row r="17" spans="1:14" ht="15.75" x14ac:dyDescent="0.25">
      <c r="A17" s="38" t="s">
        <v>26</v>
      </c>
      <c r="B17" s="39"/>
      <c r="C17" s="39"/>
      <c r="D17" s="39"/>
      <c r="E17" s="39"/>
      <c r="F17" s="39"/>
      <c r="G17" s="39"/>
      <c r="H17" s="39"/>
      <c r="I17" s="39"/>
      <c r="J17" s="40"/>
    </row>
    <row r="18" spans="1:14" ht="21.4" customHeight="1" x14ac:dyDescent="0.25">
      <c r="A18" s="45" t="s">
        <v>27</v>
      </c>
      <c r="B18" s="46" t="s">
        <v>28</v>
      </c>
      <c r="C18" s="46"/>
      <c r="D18" s="46"/>
      <c r="E18" s="46"/>
      <c r="F18" s="46"/>
      <c r="G18" s="46"/>
      <c r="H18" s="46"/>
      <c r="I18" s="46"/>
      <c r="J18" s="47"/>
    </row>
    <row r="19" spans="1:14" ht="62.65" customHeight="1" x14ac:dyDescent="0.25">
      <c r="A19" s="45" t="s">
        <v>29</v>
      </c>
      <c r="B19" s="46" t="s">
        <v>30</v>
      </c>
      <c r="C19" s="46"/>
      <c r="D19" s="46"/>
      <c r="E19" s="46"/>
      <c r="F19" s="46"/>
      <c r="G19" s="46"/>
      <c r="H19" s="46"/>
      <c r="I19" s="46"/>
      <c r="J19" s="47"/>
    </row>
    <row r="20" spans="1:14" ht="21" customHeight="1" x14ac:dyDescent="0.25">
      <c r="A20" s="45" t="s">
        <v>31</v>
      </c>
      <c r="B20" s="46" t="s">
        <v>32</v>
      </c>
      <c r="C20" s="46"/>
      <c r="D20" s="46"/>
      <c r="E20" s="46"/>
      <c r="F20" s="46"/>
      <c r="G20" s="46"/>
      <c r="H20" s="46"/>
      <c r="I20" s="46"/>
      <c r="J20" s="47"/>
    </row>
    <row r="21" spans="1:14" ht="19.899999999999999" customHeight="1" thickBot="1" x14ac:dyDescent="0.3">
      <c r="A21" s="48" t="s">
        <v>33</v>
      </c>
      <c r="B21" s="49" t="s">
        <v>34</v>
      </c>
      <c r="C21" s="49"/>
      <c r="D21" s="49"/>
      <c r="E21" s="49"/>
      <c r="F21" s="49"/>
      <c r="G21" s="49"/>
      <c r="H21" s="49"/>
      <c r="I21" s="49"/>
      <c r="J21" s="50"/>
    </row>
    <row r="22" spans="1:14" ht="15.75" x14ac:dyDescent="0.25">
      <c r="A22" s="25" t="s">
        <v>35</v>
      </c>
      <c r="B22" s="26"/>
      <c r="C22" s="26"/>
      <c r="D22" s="26"/>
      <c r="E22" s="26"/>
      <c r="F22" s="26"/>
      <c r="G22" s="26"/>
      <c r="H22" s="26"/>
      <c r="I22" s="26"/>
      <c r="J22" s="27"/>
    </row>
    <row r="23" spans="1:14" ht="15.75" x14ac:dyDescent="0.25">
      <c r="A23" s="28" t="s">
        <v>36</v>
      </c>
      <c r="B23" s="29"/>
      <c r="C23" s="29"/>
      <c r="D23" s="29"/>
      <c r="E23" s="29"/>
      <c r="F23" s="29"/>
      <c r="G23" s="29"/>
      <c r="H23" s="29"/>
      <c r="I23" s="29"/>
      <c r="J23" s="30"/>
    </row>
    <row r="24" spans="1:14" ht="15" customHeight="1" x14ac:dyDescent="0.25">
      <c r="A24" s="51" t="s">
        <v>37</v>
      </c>
      <c r="B24" s="52"/>
      <c r="C24" s="53" t="s">
        <v>38</v>
      </c>
      <c r="D24" s="54"/>
      <c r="E24" s="54"/>
      <c r="F24" s="54" t="s">
        <v>39</v>
      </c>
      <c r="G24" s="54"/>
      <c r="H24" s="52"/>
      <c r="I24" s="53" t="s">
        <v>40</v>
      </c>
      <c r="J24" s="55"/>
    </row>
    <row r="25" spans="1:14" x14ac:dyDescent="0.25">
      <c r="A25" s="56">
        <v>589452322</v>
      </c>
      <c r="B25" s="57"/>
      <c r="C25" s="58">
        <v>585453817.22000003</v>
      </c>
      <c r="D25" s="59"/>
      <c r="E25" s="60"/>
      <c r="F25" s="61">
        <v>562331510.45000005</v>
      </c>
      <c r="G25" s="62"/>
      <c r="H25" s="63"/>
      <c r="I25" s="64">
        <f>F25/C25</f>
        <v>0.96050532750850415</v>
      </c>
      <c r="J25" s="65"/>
    </row>
    <row r="26" spans="1:14" ht="15.75" x14ac:dyDescent="0.25">
      <c r="A26" s="28" t="s">
        <v>41</v>
      </c>
      <c r="B26" s="29"/>
      <c r="C26" s="29"/>
      <c r="D26" s="29"/>
      <c r="E26" s="29"/>
      <c r="F26" s="29"/>
      <c r="G26" s="29"/>
      <c r="H26" s="29"/>
      <c r="I26" s="29"/>
      <c r="J26" s="30"/>
    </row>
    <row r="27" spans="1:14" x14ac:dyDescent="0.25">
      <c r="A27" s="66"/>
      <c r="B27" s="5"/>
      <c r="C27" s="67" t="s">
        <v>42</v>
      </c>
      <c r="D27" s="68"/>
      <c r="E27" s="67" t="s">
        <v>43</v>
      </c>
      <c r="F27" s="68"/>
      <c r="G27" s="67" t="s">
        <v>44</v>
      </c>
      <c r="H27" s="67"/>
      <c r="I27" s="67" t="s">
        <v>45</v>
      </c>
      <c r="J27" s="69"/>
    </row>
    <row r="28" spans="1:14" ht="38.25" x14ac:dyDescent="0.25">
      <c r="A28" s="70" t="s">
        <v>46</v>
      </c>
      <c r="B28" s="71" t="s">
        <v>47</v>
      </c>
      <c r="C28" s="71" t="s">
        <v>48</v>
      </c>
      <c r="D28" s="71" t="s">
        <v>49</v>
      </c>
      <c r="E28" s="71" t="s">
        <v>50</v>
      </c>
      <c r="F28" s="71" t="s">
        <v>51</v>
      </c>
      <c r="G28" s="71" t="s">
        <v>52</v>
      </c>
      <c r="H28" s="71" t="s">
        <v>53</v>
      </c>
      <c r="I28" s="71" t="s">
        <v>54</v>
      </c>
      <c r="J28" s="72" t="s">
        <v>55</v>
      </c>
    </row>
    <row r="29" spans="1:14" ht="104.45" customHeight="1" x14ac:dyDescent="0.25">
      <c r="A29" s="73" t="s">
        <v>56</v>
      </c>
      <c r="B29" s="73" t="s">
        <v>57</v>
      </c>
      <c r="C29" s="74">
        <f>[1]!Tabla14[[#This Row],[Física
(A)]]</f>
        <v>4</v>
      </c>
      <c r="D29" s="75">
        <f>[1]!Tabla14[[#This Row],[Financiera
(B)]]</f>
        <v>28136573.899999999</v>
      </c>
      <c r="E29" s="76">
        <f>[1]!Tabla13576[[#This Row],[Física
(C)]]+[1]!Tabla14[[#This Row],[Física
(C)]]</f>
        <v>4</v>
      </c>
      <c r="F29" s="75">
        <f>SUM([1]!Tabla13576[[#This Row],[Financiera
(D)]]+[1]!Tabla14[[#This Row],[Financiera
(D)]])</f>
        <v>28136573.899999999</v>
      </c>
      <c r="G29" s="74">
        <f>SUM([1]!Tabla13576[[#This Row],[Física 
(E)]]+[1]!Tabla14[[#This Row],[Física 
(E)]])</f>
        <v>4</v>
      </c>
      <c r="H29" s="75">
        <f>SUM([1]!Tabla13576[[#This Row],[Financiera 
 (F)]])+[1]!Tabla14[[#This Row],[Financiera 
 (F)]]</f>
        <v>24938221.130000003</v>
      </c>
      <c r="I29" s="77">
        <f>Tabla148[[#This Row],[Física 
(E)]]/Tabla148[[#This Row],[Física
(C)]]</f>
        <v>1</v>
      </c>
      <c r="J29" s="78">
        <f>Tabla148[[#This Row],[Financiera 
 (F)]]/Tabla148[[#This Row],[Financiera
(D)]]</f>
        <v>0.88632756847485272</v>
      </c>
      <c r="N29" s="79"/>
    </row>
    <row r="30" spans="1:14" ht="87.6" customHeight="1" x14ac:dyDescent="0.25">
      <c r="A30" s="80" t="s">
        <v>58</v>
      </c>
      <c r="B30" s="73" t="s">
        <v>59</v>
      </c>
      <c r="C30" s="81">
        <f>[1]!Tabla14[[#This Row],[Física
(A)]]</f>
        <v>24</v>
      </c>
      <c r="D30" s="75">
        <f>[1]!Tabla14[[#This Row],[Financiera
(B)]]</f>
        <v>145391125.34</v>
      </c>
      <c r="E30" s="76">
        <f>[1]!Tabla13576[[#This Row],[Física
(C)]]+[1]!Tabla14[[#This Row],[Física
(C)]]</f>
        <v>24</v>
      </c>
      <c r="F30" s="75">
        <f>SUM([1]!Tabla13576[[#This Row],[Financiera
(D)]]+[1]!Tabla14[[#This Row],[Financiera
(D)]])</f>
        <v>145391125.34</v>
      </c>
      <c r="G30" s="76">
        <f>SUM([1]!Tabla13576[[#This Row],[Física 
(E)]]+[1]!Tabla14[[#This Row],[Física 
(E)]])</f>
        <v>76</v>
      </c>
      <c r="H30" s="75">
        <f>SUM([1]!Tabla13576[[#This Row],[Financiera 
 (F)]])+[1]!Tabla14[[#This Row],[Financiera 
 (F)]]</f>
        <v>158171844.88</v>
      </c>
      <c r="I30" s="77">
        <f>Tabla148[[#This Row],[Física 
(E)]]/Tabla148[[#This Row],[Física
(C)]]</f>
        <v>3.1666666666666665</v>
      </c>
      <c r="J30" s="78">
        <f>Tabla148[[#This Row],[Financiera 
 (F)]]/Tabla148[[#This Row],[Financiera
(D)]]</f>
        <v>1.0879057749234144</v>
      </c>
    </row>
    <row r="31" spans="1:14" ht="99.95" customHeight="1" x14ac:dyDescent="0.25">
      <c r="A31" s="80" t="s">
        <v>60</v>
      </c>
      <c r="B31" s="73" t="s">
        <v>61</v>
      </c>
      <c r="C31" s="74">
        <f>[1]!Tabla14[[#This Row],[Física
(A)]]</f>
        <v>34286</v>
      </c>
      <c r="D31" s="75">
        <f>[1]!Tabla14[[#This Row],[Financiera
(B)]]</f>
        <v>59085217.93</v>
      </c>
      <c r="E31" s="74">
        <f>[1]!Tabla13576[[#This Row],[Física
(C)]]+[1]!Tabla14[[#This Row],[Física
(C)]]</f>
        <v>34286</v>
      </c>
      <c r="F31" s="75">
        <f>SUM([1]!Tabla13576[[#This Row],[Financiera
(D)]]+[1]!Tabla14[[#This Row],[Financiera
(D)]])</f>
        <v>59085217.93</v>
      </c>
      <c r="G31" s="74">
        <f>SUM([1]!Tabla13576[[#This Row],[Física 
(E)]]+[1]!Tabla14[[#This Row],[Física 
(E)]])</f>
        <v>31204</v>
      </c>
      <c r="H31" s="75">
        <f>SUM([1]!Tabla13576[[#This Row],[Financiera 
 (F)]])+[1]!Tabla14[[#This Row],[Financiera 
 (F)]]</f>
        <v>66836341.980000004</v>
      </c>
      <c r="I31" s="77">
        <f>Tabla148[[#This Row],[Física 
(E)]]/Tabla148[[#This Row],[Física
(C)]]</f>
        <v>0.9101090824243131</v>
      </c>
      <c r="J31" s="78">
        <f>Tabla148[[#This Row],[Financiera 
 (F)]]/Tabla148[[#This Row],[Financiera
(D)]]</f>
        <v>1.131185503270598</v>
      </c>
    </row>
    <row r="32" spans="1:14" ht="92.25" customHeight="1" x14ac:dyDescent="0.25">
      <c r="A32" s="82" t="s">
        <v>62</v>
      </c>
      <c r="B32" s="83" t="s">
        <v>63</v>
      </c>
      <c r="C32" s="84">
        <f>[1]!Tabla14[[#This Row],[Física
(A)]]</f>
        <v>217</v>
      </c>
      <c r="D32" s="85">
        <f>[1]!Tabla14[[#This Row],[Financiera
(B)]]</f>
        <v>27276333.120000001</v>
      </c>
      <c r="E32" s="86">
        <f>[1]!Tabla13576[[#This Row],[Física
(C)]]+[1]!Tabla14[[#This Row],[Física
(C)]]</f>
        <v>217</v>
      </c>
      <c r="F32" s="85">
        <f>SUM([1]!Tabla13576[[#This Row],[Financiera
(D)]]+[1]!Tabla14[[#This Row],[Financiera
(D)]])</f>
        <v>27276333.119999997</v>
      </c>
      <c r="G32" s="84">
        <f>SUM([1]!Tabla13576[[#This Row],[Física 
(E)]]+[1]!Tabla14[[#This Row],[Física 
(E)]])</f>
        <v>400</v>
      </c>
      <c r="H32" s="85">
        <f>SUM([1]!Tabla13576[[#This Row],[Financiera 
 (F)]])+[1]!Tabla14[[#This Row],[Financiera 
 (F)]]</f>
        <v>28088789.969999999</v>
      </c>
      <c r="I32" s="77">
        <f>Tabla148[[#This Row],[Física 
(E)]]/Tabla148[[#This Row],[Física
(C)]]</f>
        <v>1.8433179723502304</v>
      </c>
      <c r="J32" s="78">
        <f>Tabla148[[#This Row],[Financiera 
 (F)]]/Tabla148[[#This Row],[Financiera
(D)]]</f>
        <v>1.0297861463425331</v>
      </c>
    </row>
    <row r="33" spans="1:16" ht="67.150000000000006" customHeight="1" thickBot="1" x14ac:dyDescent="0.3">
      <c r="A33" s="87" t="s">
        <v>64</v>
      </c>
      <c r="B33" s="88" t="s">
        <v>65</v>
      </c>
      <c r="C33" s="89">
        <f>[1]!Tabla14[[#This Row],[Física
(A)]]</f>
        <v>269</v>
      </c>
      <c r="D33" s="90">
        <f>[1]!Tabla14[[#This Row],[Financiera
(B)]]</f>
        <v>15525211.369999999</v>
      </c>
      <c r="E33" s="89">
        <f>[1]!Tabla13576[[#This Row],[Física
(C)]]+[1]!Tabla14[[#This Row],[Física
(C)]]</f>
        <v>269</v>
      </c>
      <c r="F33" s="90">
        <f>SUM([1]!Tabla13576[[#This Row],[Financiera
(D)]]+[1]!Tabla14[[#This Row],[Financiera
(D)]])</f>
        <v>15525211.370000001</v>
      </c>
      <c r="G33" s="91">
        <f>SUM([1]!Tabla13576[[#This Row],[Física 
(E)]]+[1]!Tabla14[[#This Row],[Física 
(E)]])</f>
        <v>239</v>
      </c>
      <c r="H33" s="90">
        <f>SUM([1]!Tabla13576[[#This Row],[Financiera 
 (F)]])+[1]!Tabla14[[#This Row],[Financiera 
 (F)]]</f>
        <v>17587995.710000001</v>
      </c>
      <c r="I33" s="77">
        <f>Tabla148[[#This Row],[Física 
(E)]]/Tabla148[[#This Row],[Física
(C)]]</f>
        <v>0.88847583643122674</v>
      </c>
      <c r="J33" s="78">
        <f>Tabla148[[#This Row],[Financiera 
 (F)]]/Tabla148[[#This Row],[Financiera
(D)]]</f>
        <v>1.132866747565576</v>
      </c>
      <c r="P33"/>
    </row>
    <row r="34" spans="1:16" ht="15.75" x14ac:dyDescent="0.25">
      <c r="A34" s="25" t="s">
        <v>66</v>
      </c>
      <c r="B34" s="26"/>
      <c r="C34" s="26"/>
      <c r="D34" s="26"/>
      <c r="E34" s="26"/>
      <c r="F34" s="26"/>
      <c r="G34" s="26"/>
      <c r="H34" s="26"/>
      <c r="I34" s="26"/>
      <c r="J34" s="27"/>
    </row>
    <row r="35" spans="1:16" ht="27" customHeight="1" thickBot="1" x14ac:dyDescent="0.3">
      <c r="A35" s="28" t="s">
        <v>67</v>
      </c>
      <c r="B35" s="29"/>
      <c r="C35" s="29"/>
      <c r="D35" s="29"/>
      <c r="E35" s="29"/>
      <c r="F35" s="29"/>
      <c r="G35" s="29"/>
      <c r="H35" s="29"/>
      <c r="I35" s="29"/>
      <c r="J35" s="30"/>
    </row>
    <row r="36" spans="1:16" ht="51.4" customHeight="1" thickBot="1" x14ac:dyDescent="0.3">
      <c r="A36" s="92" t="s">
        <v>68</v>
      </c>
      <c r="B36" s="93" t="s">
        <v>69</v>
      </c>
      <c r="C36" s="93"/>
      <c r="D36" s="93"/>
      <c r="E36" s="93"/>
      <c r="F36" s="93"/>
      <c r="G36" s="93"/>
      <c r="H36" s="93"/>
      <c r="I36" s="93"/>
      <c r="J36" s="94"/>
    </row>
    <row r="37" spans="1:16" ht="91.5" customHeight="1" x14ac:dyDescent="0.25">
      <c r="A37" s="95" t="s">
        <v>70</v>
      </c>
      <c r="B37" s="93" t="s">
        <v>71</v>
      </c>
      <c r="C37" s="93"/>
      <c r="D37" s="93"/>
      <c r="E37" s="93"/>
      <c r="F37" s="93"/>
      <c r="G37" s="93"/>
      <c r="H37" s="93"/>
      <c r="I37" s="93"/>
      <c r="J37" s="94"/>
    </row>
    <row r="38" spans="1:16" ht="84.95" customHeight="1" x14ac:dyDescent="0.25">
      <c r="A38" s="95" t="s">
        <v>72</v>
      </c>
      <c r="B38" s="96" t="s">
        <v>73</v>
      </c>
      <c r="C38" s="97"/>
      <c r="D38" s="97"/>
      <c r="E38" s="97"/>
      <c r="F38" s="97"/>
      <c r="G38" s="97"/>
      <c r="H38" s="97"/>
      <c r="I38" s="97"/>
      <c r="J38" s="98"/>
    </row>
    <row r="39" spans="1:16" ht="96.75" customHeight="1" thickBot="1" x14ac:dyDescent="0.3">
      <c r="A39" s="99" t="s">
        <v>74</v>
      </c>
      <c r="B39" s="100" t="s">
        <v>75</v>
      </c>
      <c r="C39" s="101"/>
      <c r="D39" s="101"/>
      <c r="E39" s="101"/>
      <c r="F39" s="101"/>
      <c r="G39" s="101"/>
      <c r="H39" s="101"/>
      <c r="I39" s="101"/>
      <c r="J39" s="102"/>
    </row>
    <row r="40" spans="1:16" ht="31.9" customHeight="1" thickBot="1" x14ac:dyDescent="0.3">
      <c r="A40" s="92" t="s">
        <v>68</v>
      </c>
      <c r="B40" s="93" t="s">
        <v>76</v>
      </c>
      <c r="C40" s="93"/>
      <c r="D40" s="93"/>
      <c r="E40" s="93"/>
      <c r="F40" s="93"/>
      <c r="G40" s="93"/>
      <c r="H40" s="93"/>
      <c r="I40" s="93"/>
      <c r="J40" s="94"/>
    </row>
    <row r="41" spans="1:16" ht="72" customHeight="1" x14ac:dyDescent="0.25">
      <c r="A41" s="95" t="s">
        <v>70</v>
      </c>
      <c r="B41" s="93" t="s">
        <v>77</v>
      </c>
      <c r="C41" s="93"/>
      <c r="D41" s="93"/>
      <c r="E41" s="93"/>
      <c r="F41" s="93"/>
      <c r="G41" s="93"/>
      <c r="H41" s="93"/>
      <c r="I41" s="93"/>
      <c r="J41" s="94"/>
    </row>
    <row r="42" spans="1:16" ht="74.849999999999994" customHeight="1" x14ac:dyDescent="0.25">
      <c r="A42" s="95" t="s">
        <v>72</v>
      </c>
      <c r="B42" s="103" t="s">
        <v>78</v>
      </c>
      <c r="C42" s="101"/>
      <c r="D42" s="101"/>
      <c r="E42" s="101"/>
      <c r="F42" s="101"/>
      <c r="G42" s="101"/>
      <c r="H42" s="101"/>
      <c r="I42" s="101"/>
      <c r="J42" s="102"/>
      <c r="K42" s="104"/>
    </row>
    <row r="43" spans="1:16" ht="171" customHeight="1" thickBot="1" x14ac:dyDescent="0.3">
      <c r="A43" s="99" t="s">
        <v>74</v>
      </c>
      <c r="B43" s="105" t="s">
        <v>79</v>
      </c>
      <c r="C43" s="105"/>
      <c r="D43" s="105"/>
      <c r="E43" s="105"/>
      <c r="F43" s="105"/>
      <c r="G43" s="105"/>
      <c r="H43" s="105"/>
      <c r="I43" s="105"/>
      <c r="J43" s="106"/>
    </row>
    <row r="44" spans="1:16" ht="36.75" customHeight="1" thickBot="1" x14ac:dyDescent="0.3">
      <c r="A44" s="107" t="s">
        <v>68</v>
      </c>
      <c r="B44" s="108" t="s">
        <v>80</v>
      </c>
      <c r="C44" s="108"/>
      <c r="D44" s="108"/>
      <c r="E44" s="108"/>
      <c r="F44" s="108"/>
      <c r="G44" s="108"/>
      <c r="H44" s="108"/>
      <c r="I44" s="108"/>
      <c r="J44" s="109"/>
    </row>
    <row r="45" spans="1:16" ht="100.9" customHeight="1" x14ac:dyDescent="0.25">
      <c r="A45" s="110" t="s">
        <v>70</v>
      </c>
      <c r="B45" s="93" t="s">
        <v>81</v>
      </c>
      <c r="C45" s="93"/>
      <c r="D45" s="93"/>
      <c r="E45" s="93"/>
      <c r="F45" s="93"/>
      <c r="G45" s="93"/>
      <c r="H45" s="93"/>
      <c r="I45" s="93"/>
      <c r="J45" s="94"/>
    </row>
    <row r="46" spans="1:16" ht="77.25" customHeight="1" x14ac:dyDescent="0.25">
      <c r="A46" s="110" t="s">
        <v>72</v>
      </c>
      <c r="B46" s="103" t="s">
        <v>82</v>
      </c>
      <c r="C46" s="101"/>
      <c r="D46" s="101"/>
      <c r="E46" s="101"/>
      <c r="F46" s="101"/>
      <c r="G46" s="101"/>
      <c r="H46" s="101"/>
      <c r="I46" s="101"/>
      <c r="J46" s="102"/>
    </row>
    <row r="47" spans="1:16" ht="141.75" customHeight="1" thickBot="1" x14ac:dyDescent="0.3">
      <c r="A47" s="111" t="s">
        <v>74</v>
      </c>
      <c r="B47" s="100" t="s">
        <v>83</v>
      </c>
      <c r="C47" s="101"/>
      <c r="D47" s="101"/>
      <c r="E47" s="101"/>
      <c r="F47" s="101"/>
      <c r="G47" s="101"/>
      <c r="H47" s="101"/>
      <c r="I47" s="101"/>
      <c r="J47" s="102"/>
    </row>
    <row r="48" spans="1:16" ht="27" customHeight="1" thickBot="1" x14ac:dyDescent="0.3">
      <c r="A48" s="107" t="s">
        <v>68</v>
      </c>
      <c r="B48" s="108" t="s">
        <v>84</v>
      </c>
      <c r="C48" s="108"/>
      <c r="D48" s="108"/>
      <c r="E48" s="108"/>
      <c r="F48" s="108"/>
      <c r="G48" s="108"/>
      <c r="H48" s="108"/>
      <c r="I48" s="108"/>
      <c r="J48" s="109"/>
    </row>
    <row r="49" spans="1:10" ht="76.5" customHeight="1" x14ac:dyDescent="0.25">
      <c r="A49" s="110" t="s">
        <v>70</v>
      </c>
      <c r="B49" s="93" t="s">
        <v>85</v>
      </c>
      <c r="C49" s="93"/>
      <c r="D49" s="93"/>
      <c r="E49" s="93"/>
      <c r="F49" s="93"/>
      <c r="G49" s="93"/>
      <c r="H49" s="93"/>
      <c r="I49" s="93"/>
      <c r="J49" s="94"/>
    </row>
    <row r="50" spans="1:10" ht="71.45" customHeight="1" x14ac:dyDescent="0.25">
      <c r="A50" s="110" t="s">
        <v>72</v>
      </c>
      <c r="B50" s="103" t="s">
        <v>86</v>
      </c>
      <c r="C50" s="101"/>
      <c r="D50" s="101"/>
      <c r="E50" s="101"/>
      <c r="F50" s="101"/>
      <c r="G50" s="101"/>
      <c r="H50" s="101"/>
      <c r="I50" s="101"/>
      <c r="J50" s="102"/>
    </row>
    <row r="51" spans="1:10" ht="94.5" customHeight="1" thickBot="1" x14ac:dyDescent="0.3">
      <c r="A51" s="112" t="s">
        <v>74</v>
      </c>
      <c r="B51" s="100" t="s">
        <v>87</v>
      </c>
      <c r="C51" s="101"/>
      <c r="D51" s="101"/>
      <c r="E51" s="101"/>
      <c r="F51" s="101"/>
      <c r="G51" s="101"/>
      <c r="H51" s="101"/>
      <c r="I51" s="101"/>
      <c r="J51" s="102"/>
    </row>
    <row r="52" spans="1:10" ht="30.75" customHeight="1" thickBot="1" x14ac:dyDescent="0.3">
      <c r="A52" s="113" t="s">
        <v>68</v>
      </c>
      <c r="B52" s="108" t="s">
        <v>88</v>
      </c>
      <c r="C52" s="108"/>
      <c r="D52" s="108"/>
      <c r="E52" s="108"/>
      <c r="F52" s="108"/>
      <c r="G52" s="108"/>
      <c r="H52" s="108"/>
      <c r="I52" s="108"/>
      <c r="J52" s="109"/>
    </row>
    <row r="53" spans="1:10" ht="56.45" customHeight="1" x14ac:dyDescent="0.25">
      <c r="A53" s="114" t="s">
        <v>70</v>
      </c>
      <c r="B53" s="93" t="s">
        <v>89</v>
      </c>
      <c r="C53" s="93"/>
      <c r="D53" s="93"/>
      <c r="E53" s="93"/>
      <c r="F53" s="93"/>
      <c r="G53" s="93"/>
      <c r="H53" s="93"/>
      <c r="I53" s="93"/>
      <c r="J53" s="94"/>
    </row>
    <row r="54" spans="1:10" ht="88.5" customHeight="1" x14ac:dyDescent="0.25">
      <c r="A54" s="114" t="s">
        <v>72</v>
      </c>
      <c r="B54" s="103" t="s">
        <v>90</v>
      </c>
      <c r="C54" s="101"/>
      <c r="D54" s="101"/>
      <c r="E54" s="101"/>
      <c r="F54" s="101"/>
      <c r="G54" s="101"/>
      <c r="H54" s="101"/>
      <c r="I54" s="101"/>
      <c r="J54" s="102"/>
    </row>
    <row r="55" spans="1:10" ht="141.75" customHeight="1" thickBot="1" x14ac:dyDescent="0.3">
      <c r="A55" s="115" t="s">
        <v>74</v>
      </c>
      <c r="B55" s="100" t="s">
        <v>91</v>
      </c>
      <c r="C55" s="101"/>
      <c r="D55" s="101"/>
      <c r="E55" s="101"/>
      <c r="F55" s="101"/>
      <c r="G55" s="101"/>
      <c r="H55" s="101"/>
      <c r="I55" s="101"/>
      <c r="J55" s="102"/>
    </row>
    <row r="56" spans="1:10" x14ac:dyDescent="0.25">
      <c r="A56" s="116"/>
      <c r="B56" s="117"/>
      <c r="C56" s="117"/>
      <c r="D56" s="117"/>
      <c r="E56" s="117"/>
      <c r="F56" s="117"/>
      <c r="G56" s="117"/>
      <c r="H56" s="117"/>
      <c r="I56" s="117"/>
      <c r="J56" s="117"/>
    </row>
    <row r="57" spans="1:10" ht="15.75" x14ac:dyDescent="0.25">
      <c r="A57" s="118" t="s">
        <v>92</v>
      </c>
      <c r="B57" s="39"/>
      <c r="C57" s="39"/>
      <c r="D57" s="39"/>
      <c r="E57" s="39"/>
      <c r="F57" s="39"/>
      <c r="G57" s="39"/>
      <c r="H57" s="39"/>
      <c r="I57" s="39"/>
      <c r="J57" s="119"/>
    </row>
    <row r="58" spans="1:10" ht="15.75" x14ac:dyDescent="0.25">
      <c r="A58" s="120" t="s">
        <v>93</v>
      </c>
      <c r="B58" s="29"/>
      <c r="C58" s="29"/>
      <c r="D58" s="29"/>
      <c r="E58" s="29"/>
      <c r="F58" s="29"/>
      <c r="G58" s="29"/>
      <c r="H58" s="29"/>
      <c r="I58" s="29"/>
      <c r="J58" s="121"/>
    </row>
    <row r="59" spans="1:10" x14ac:dyDescent="0.25">
      <c r="A59" s="122"/>
      <c r="B59" s="123"/>
      <c r="C59" s="123"/>
      <c r="D59" s="123"/>
      <c r="E59" s="123"/>
      <c r="F59" s="123"/>
      <c r="G59" s="123"/>
      <c r="H59" s="123"/>
      <c r="I59" s="123"/>
      <c r="J59" s="124"/>
    </row>
    <row r="60" spans="1:10" x14ac:dyDescent="0.25">
      <c r="A60" s="125" t="s">
        <v>94</v>
      </c>
      <c r="B60" s="125"/>
      <c r="C60" s="125"/>
      <c r="D60" s="125"/>
      <c r="E60" s="125"/>
      <c r="F60" s="125"/>
      <c r="G60" s="125"/>
      <c r="H60" s="125"/>
      <c r="I60" s="125"/>
      <c r="J60" s="125"/>
    </row>
  </sheetData>
  <mergeCells count="64">
    <mergeCell ref="A60:J60"/>
    <mergeCell ref="B53:J53"/>
    <mergeCell ref="B54:J54"/>
    <mergeCell ref="B55:J55"/>
    <mergeCell ref="A57:J57"/>
    <mergeCell ref="A58:J58"/>
    <mergeCell ref="A59:J59"/>
    <mergeCell ref="B47:J47"/>
    <mergeCell ref="B48:J48"/>
    <mergeCell ref="B49:J49"/>
    <mergeCell ref="B50:J50"/>
    <mergeCell ref="B51:J51"/>
    <mergeCell ref="B52:J52"/>
    <mergeCell ref="B41:J41"/>
    <mergeCell ref="B42:J42"/>
    <mergeCell ref="B43:J43"/>
    <mergeCell ref="B44:J44"/>
    <mergeCell ref="B45:J45"/>
    <mergeCell ref="B46:J46"/>
    <mergeCell ref="A35:J35"/>
    <mergeCell ref="B36:J36"/>
    <mergeCell ref="B37:J37"/>
    <mergeCell ref="B38:J38"/>
    <mergeCell ref="B39:J39"/>
    <mergeCell ref="B40:J40"/>
    <mergeCell ref="A26:J26"/>
    <mergeCell ref="C27:D27"/>
    <mergeCell ref="E27:F27"/>
    <mergeCell ref="G27:H27"/>
    <mergeCell ref="I27:J27"/>
    <mergeCell ref="A34:J34"/>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Nombre de cada producto" sqref="A28:A33" xr:uid="{FE224EDB-0B37-469D-A71B-CBB519DC6B8D}"/>
    <dataValidation allowBlank="1" showInputMessage="1" showErrorMessage="1" prompt="Nombre del indicador" sqref="B28:B31 B33" xr:uid="{5114FE5A-2CBB-48CB-9EDB-3F3236033352}"/>
    <dataValidation allowBlank="1" showInputMessage="1" showErrorMessage="1" prompt="Meta alcanzada en el trimestre" sqref="G28 G30:G31" xr:uid="{60DA6C30-3A42-4895-AD5E-3204E72B57E2}"/>
    <dataValidation allowBlank="1" showInputMessage="1" showErrorMessage="1" prompt="Monto ejecutado en el trimestre" sqref="H33 H28 H30:H31" xr:uid="{65F2EE18-2E95-4FE2-8820-D4C57D859BF1}"/>
    <dataValidation allowBlank="1" sqref="A8" xr:uid="{0348517E-625F-4BFF-9895-613C36F7A5FA}"/>
    <dataValidation allowBlank="1" showInputMessage="1" prompt="Nombre del capítulo" sqref="B8:J10" xr:uid="{19326E2D-1BC4-46B8-B8C6-A9692C942CAC}"/>
    <dataValidation allowBlank="1" showInputMessage="1" showErrorMessage="1" prompt="¿A quién va dirigido el programa?, ¿qué característica tiene esta población que requiere ser beneficiada?" sqref="B20:J20" xr:uid="{F96C1DED-765D-484E-AA32-36213812CD8A}"/>
    <dataValidation allowBlank="1" showInputMessage="1" showErrorMessage="1" prompt="Nombre del producto" sqref="B52:J52 B40:J40 B48:J48 B44:J44 B36:J36" xr:uid="{552F20B1-99A2-41F4-B121-9B4574729496}"/>
    <dataValidation allowBlank="1" showInputMessage="1" showErrorMessage="1" prompt="¿En qué consiste el producto? su objetivo" sqref="B45:J45 B41:J41 B49:J49 B53:J53 B37:J37" xr:uid="{4938CDF7-0E61-4062-B0DE-1C6AC9B55C71}"/>
    <dataValidation allowBlank="1" showInputMessage="1" showErrorMessage="1" prompt="1. Describir lo plasmado en el presupuesto_x000a_2. Describir lo alcanzado en términos financieros y de producción " sqref="B42:J42 B46:J46 B50:J50 B54:J54" xr:uid="{EE53685A-327C-46AD-BA03-BD5B63570C97}"/>
    <dataValidation allowBlank="1" showInputMessage="1" showErrorMessage="1" prompt="De existir desvío, explicar razones." sqref="B38:J39 B47:J47 B51:J51 B43:J43 K42 B55:J56" xr:uid="{09628EF9-9E2D-4F9C-8D4F-652AB9399E33}"/>
    <dataValidation allowBlank="1" showInputMessage="1" showErrorMessage="1" prompt="Oportunidades de mejora identificadas" sqref="A59:J59" xr:uid="{7D7F475B-EB4B-455D-83AE-329003BEAEC9}"/>
    <dataValidation allowBlank="1" showInputMessage="1" showErrorMessage="1" prompt="Presupuesto del programa" sqref="A25:C25 F25" xr:uid="{70EA77DD-81DF-43EF-B160-C69765BD007F}"/>
    <dataValidation allowBlank="1" showInputMessage="1" showErrorMessage="1" prompt="¿En qué consiste el programa?" sqref="B19:J19" xr:uid="{D21E9BED-BF18-43E8-A1DF-91B1A1C29ED7}"/>
    <dataValidation allowBlank="1" showInputMessage="1" showErrorMessage="1" prompt="Meta anual del indicador" sqref="E28:E29 C28:C31 C33 G29" xr:uid="{7B42AAB2-8C3D-4B81-AEE2-1FA06263B918}"/>
    <dataValidation allowBlank="1" showInputMessage="1" showErrorMessage="1" prompt="Monto presupuestado para el producto" sqref="G29:H29 F28:F29 D29:F31 D33:F33 D28:D29" xr:uid="{DCA84DC0-A2BD-4247-98F3-C2272823D02D}"/>
  </dataValidations>
  <pageMargins left="0.23622047244094491" right="0.23622047244094491" top="0.19685039370078741" bottom="0.19685039370078741" header="0.31496062992125984" footer="0.31496062992125984"/>
  <pageSetup scale="61" fitToHeight="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Año</vt:lpstr>
      <vt:lpstr>Año!Área_de_impresión</vt:lpstr>
      <vt:lpstr>Año!Títulos_a_imprimir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 Guzman Adames</dc:creator>
  <cp:lastModifiedBy>Rami Guzman Adames</cp:lastModifiedBy>
  <dcterms:created xsi:type="dcterms:W3CDTF">2026-01-15T17:28:32Z</dcterms:created>
  <dcterms:modified xsi:type="dcterms:W3CDTF">2026-01-15T17:29:03Z</dcterms:modified>
</cp:coreProperties>
</file>